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394178bda567cc/Academia Online Luis Soria/La Mejor Hipoteca del Mundo/"/>
    </mc:Choice>
  </mc:AlternateContent>
  <xr:revisionPtr revIDLastSave="133" documentId="8_{63CB1662-A9D3-48C0-9658-A067A7E595B5}" xr6:coauthVersionLast="47" xr6:coauthVersionMax="47" xr10:uidLastSave="{2D8627DF-3A1F-4A2B-BA76-40AA39ED3146}"/>
  <bookViews>
    <workbookView xWindow="-4583" yWindow="8002" windowWidth="21796" windowHeight="12975" xr2:uid="{BDD8DB87-D529-4AFA-A445-B0AF34C51FCD}"/>
  </bookViews>
  <sheets>
    <sheet name="Datos Básicos" sheetId="3" r:id="rId1"/>
    <sheet name="Evolución Euribor" sheetId="10" r:id="rId2"/>
    <sheet name="Simulador Cuadro Amortización" sheetId="1" r:id="rId3"/>
    <sheet name="Impuestos-ITP" sheetId="4" r:id="rId4"/>
    <sheet name="Impuestos-IVA" sheetId="5" r:id="rId5"/>
    <sheet name="Impuestos_IAJD" sheetId="6" r:id="rId6"/>
    <sheet name="Datos" sheetId="7" r:id="rId7"/>
  </sheets>
  <definedNames>
    <definedName name="_xlnm._FilterDatabase" localSheetId="3" hidden="1">'Impuestos-ITP'!$B$1:$D$45</definedName>
    <definedName name="DatosExternos_1" localSheetId="1" hidden="1">'Evolución Euribor'!$A$1:$F$32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0" l="1"/>
  <c r="K3" i="10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J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I3" i="10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H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2" i="10"/>
  <c r="I2" i="10"/>
  <c r="J2" i="10"/>
  <c r="K2" i="10"/>
  <c r="G2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8" i="10"/>
  <c r="G29" i="10"/>
  <c r="G30" i="10"/>
  <c r="M30" i="10" s="1"/>
  <c r="G31" i="10"/>
  <c r="M31" i="10" s="1"/>
  <c r="G32" i="10"/>
  <c r="M32" i="10" s="1"/>
  <c r="L20" i="1"/>
  <c r="L21" i="1"/>
  <c r="L22" i="1"/>
  <c r="X24" i="1"/>
  <c r="AC24" i="1" s="1"/>
  <c r="X28" i="1"/>
  <c r="AC28" i="1" s="1"/>
  <c r="X29" i="1"/>
  <c r="AC29" i="1" s="1"/>
  <c r="X30" i="1"/>
  <c r="AC30" i="1" s="1"/>
  <c r="X31" i="1"/>
  <c r="AC31" i="1" s="1"/>
  <c r="X32" i="1"/>
  <c r="AC32" i="1" s="1"/>
  <c r="L36" i="1"/>
  <c r="L37" i="1"/>
  <c r="L38" i="1"/>
  <c r="X40" i="1"/>
  <c r="AC40" i="1" s="1"/>
  <c r="L44" i="1"/>
  <c r="L45" i="1"/>
  <c r="L46" i="1"/>
  <c r="L47" i="1"/>
  <c r="X48" i="1"/>
  <c r="AC48" i="1" s="1"/>
  <c r="L52" i="1"/>
  <c r="L53" i="1"/>
  <c r="L54" i="1"/>
  <c r="X56" i="1"/>
  <c r="AC56" i="1" s="1"/>
  <c r="X57" i="1"/>
  <c r="AC57" i="1" s="1"/>
  <c r="X58" i="1"/>
  <c r="AC58" i="1" s="1"/>
  <c r="X59" i="1"/>
  <c r="AC59" i="1" s="1"/>
  <c r="X60" i="1"/>
  <c r="AC60" i="1" s="1"/>
  <c r="L62" i="1"/>
  <c r="L63" i="1"/>
  <c r="L64" i="1"/>
  <c r="L68" i="1"/>
  <c r="L69" i="1"/>
  <c r="L70" i="1"/>
  <c r="X72" i="1"/>
  <c r="X73" i="1"/>
  <c r="AC73" i="1" s="1"/>
  <c r="X74" i="1"/>
  <c r="AC74" i="1" s="1"/>
  <c r="X75" i="1"/>
  <c r="AC75" i="1" s="1"/>
  <c r="X76" i="1"/>
  <c r="AC76" i="1" s="1"/>
  <c r="X77" i="1"/>
  <c r="AC77" i="1" s="1"/>
  <c r="X78" i="1"/>
  <c r="AC78" i="1" s="1"/>
  <c r="X79" i="1"/>
  <c r="AC79" i="1" s="1"/>
  <c r="X80" i="1"/>
  <c r="AC80" i="1" s="1"/>
  <c r="L84" i="1"/>
  <c r="L85" i="1"/>
  <c r="L86" i="1"/>
  <c r="X88" i="1"/>
  <c r="AC88" i="1" s="1"/>
  <c r="L92" i="1"/>
  <c r="X93" i="1"/>
  <c r="AC93" i="1" s="1"/>
  <c r="X94" i="1"/>
  <c r="AC94" i="1" s="1"/>
  <c r="L95" i="1"/>
  <c r="X96" i="1"/>
  <c r="AC96" i="1" s="1"/>
  <c r="L100" i="1"/>
  <c r="L101" i="1"/>
  <c r="L102" i="1"/>
  <c r="X104" i="1"/>
  <c r="AC104" i="1" s="1"/>
  <c r="L109" i="1"/>
  <c r="L110" i="1"/>
  <c r="L111" i="1"/>
  <c r="L112" i="1"/>
  <c r="L116" i="1"/>
  <c r="L117" i="1"/>
  <c r="L118" i="1"/>
  <c r="X120" i="1"/>
  <c r="AC120" i="1" s="1"/>
  <c r="X121" i="1"/>
  <c r="AC121" i="1" s="1"/>
  <c r="X122" i="1"/>
  <c r="AC122" i="1" s="1"/>
  <c r="X123" i="1"/>
  <c r="AC123" i="1" s="1"/>
  <c r="X124" i="1"/>
  <c r="AC124" i="1" s="1"/>
  <c r="L132" i="1"/>
  <c r="L133" i="1"/>
  <c r="L134" i="1"/>
  <c r="X136" i="1"/>
  <c r="AC136" i="1" s="1"/>
  <c r="X137" i="1"/>
  <c r="AC137" i="1" s="1"/>
  <c r="X138" i="1"/>
  <c r="AC138" i="1" s="1"/>
  <c r="X139" i="1"/>
  <c r="AC139" i="1" s="1"/>
  <c r="L140" i="1"/>
  <c r="L141" i="1"/>
  <c r="L142" i="1"/>
  <c r="X143" i="1"/>
  <c r="AC143" i="1" s="1"/>
  <c r="X144" i="1"/>
  <c r="AC144" i="1" s="1"/>
  <c r="L148" i="1"/>
  <c r="L149" i="1"/>
  <c r="L150" i="1"/>
  <c r="X152" i="1"/>
  <c r="X156" i="1"/>
  <c r="AC156" i="1" s="1"/>
  <c r="L157" i="1"/>
  <c r="X158" i="1"/>
  <c r="AC158" i="1" s="1"/>
  <c r="L159" i="1"/>
  <c r="X160" i="1"/>
  <c r="AC160" i="1" s="1"/>
  <c r="L164" i="1"/>
  <c r="L165" i="1"/>
  <c r="L166" i="1"/>
  <c r="X168" i="1"/>
  <c r="AC168" i="1" s="1"/>
  <c r="X176" i="1"/>
  <c r="AC176" i="1" s="1"/>
  <c r="L180" i="1"/>
  <c r="L181" i="1"/>
  <c r="L182" i="1"/>
  <c r="X184" i="1"/>
  <c r="AC184" i="1" s="1"/>
  <c r="X185" i="1"/>
  <c r="X186" i="1"/>
  <c r="AC186" i="1" s="1"/>
  <c r="X187" i="1"/>
  <c r="AC187" i="1" s="1"/>
  <c r="X188" i="1"/>
  <c r="AC188" i="1" s="1"/>
  <c r="L189" i="1"/>
  <c r="L196" i="1"/>
  <c r="L197" i="1"/>
  <c r="L198" i="1"/>
  <c r="X200" i="1"/>
  <c r="AC200" i="1" s="1"/>
  <c r="X201" i="1"/>
  <c r="AC201" i="1" s="1"/>
  <c r="X202" i="1"/>
  <c r="AC202" i="1" s="1"/>
  <c r="X203" i="1"/>
  <c r="AC203" i="1" s="1"/>
  <c r="L204" i="1"/>
  <c r="X205" i="1"/>
  <c r="AC205" i="1" s="1"/>
  <c r="L206" i="1"/>
  <c r="L207" i="1"/>
  <c r="L208" i="1"/>
  <c r="L212" i="1"/>
  <c r="L213" i="1"/>
  <c r="L214" i="1"/>
  <c r="X216" i="1"/>
  <c r="AC216" i="1" s="1"/>
  <c r="X220" i="1"/>
  <c r="AC220" i="1" s="1"/>
  <c r="X221" i="1"/>
  <c r="AC221" i="1" s="1"/>
  <c r="X222" i="1"/>
  <c r="AC222" i="1" s="1"/>
  <c r="X223" i="1"/>
  <c r="AC223" i="1" s="1"/>
  <c r="L224" i="1"/>
  <c r="L228" i="1"/>
  <c r="L229" i="1"/>
  <c r="L230" i="1"/>
  <c r="X232" i="1"/>
  <c r="AC232" i="1" s="1"/>
  <c r="L236" i="1"/>
  <c r="X240" i="1"/>
  <c r="AC240" i="1" s="1"/>
  <c r="L244" i="1"/>
  <c r="L245" i="1"/>
  <c r="L246" i="1"/>
  <c r="X248" i="1"/>
  <c r="X249" i="1"/>
  <c r="AC249" i="1" s="1"/>
  <c r="X250" i="1"/>
  <c r="AC250" i="1" s="1"/>
  <c r="X251" i="1"/>
  <c r="AC251" i="1" s="1"/>
  <c r="X252" i="1"/>
  <c r="AC252" i="1" s="1"/>
  <c r="L253" i="1"/>
  <c r="L254" i="1"/>
  <c r="L255" i="1"/>
  <c r="L256" i="1"/>
  <c r="L260" i="1"/>
  <c r="L261" i="1"/>
  <c r="L262" i="1"/>
  <c r="X264" i="1"/>
  <c r="AC264" i="1" s="1"/>
  <c r="X265" i="1"/>
  <c r="AC265" i="1" s="1"/>
  <c r="X266" i="1"/>
  <c r="AC266" i="1" s="1"/>
  <c r="X267" i="1"/>
  <c r="AC267" i="1" s="1"/>
  <c r="X268" i="1"/>
  <c r="AC268" i="1" s="1"/>
  <c r="X269" i="1"/>
  <c r="AC269" i="1" s="1"/>
  <c r="X270" i="1"/>
  <c r="AC270" i="1" s="1"/>
  <c r="L271" i="1"/>
  <c r="X272" i="1"/>
  <c r="AC272" i="1" s="1"/>
  <c r="L276" i="1"/>
  <c r="L277" i="1"/>
  <c r="L278" i="1"/>
  <c r="X280" i="1"/>
  <c r="AC280" i="1" s="1"/>
  <c r="X284" i="1"/>
  <c r="AC284" i="1" s="1"/>
  <c r="X285" i="1"/>
  <c r="AC285" i="1" s="1"/>
  <c r="X286" i="1"/>
  <c r="AC286" i="1" s="1"/>
  <c r="X287" i="1"/>
  <c r="AC287" i="1" s="1"/>
  <c r="X288" i="1"/>
  <c r="AC288" i="1" s="1"/>
  <c r="L292" i="1"/>
  <c r="L293" i="1"/>
  <c r="L294" i="1"/>
  <c r="X296" i="1"/>
  <c r="AC296" i="1" s="1"/>
  <c r="L299" i="1"/>
  <c r="L300" i="1"/>
  <c r="L301" i="1"/>
  <c r="L302" i="1"/>
  <c r="X304" i="1"/>
  <c r="AC304" i="1" s="1"/>
  <c r="L308" i="1"/>
  <c r="L309" i="1"/>
  <c r="L310" i="1"/>
  <c r="X312" i="1"/>
  <c r="AC312" i="1" s="1"/>
  <c r="X313" i="1"/>
  <c r="AC313" i="1" s="1"/>
  <c r="X314" i="1"/>
  <c r="AC314" i="1" s="1"/>
  <c r="X315" i="1"/>
  <c r="AC315" i="1" s="1"/>
  <c r="X316" i="1"/>
  <c r="AC316" i="1" s="1"/>
  <c r="L317" i="1"/>
  <c r="L318" i="1"/>
  <c r="L319" i="1"/>
  <c r="L320" i="1"/>
  <c r="L324" i="1"/>
  <c r="L325" i="1"/>
  <c r="L326" i="1"/>
  <c r="X328" i="1"/>
  <c r="AC328" i="1" s="1"/>
  <c r="X329" i="1"/>
  <c r="AC329" i="1" s="1"/>
  <c r="X330" i="1"/>
  <c r="AC330" i="1" s="1"/>
  <c r="X331" i="1"/>
  <c r="AC331" i="1" s="1"/>
  <c r="X332" i="1"/>
  <c r="AC332" i="1" s="1"/>
  <c r="X333" i="1"/>
  <c r="AC333" i="1" s="1"/>
  <c r="X334" i="1"/>
  <c r="AC334" i="1" s="1"/>
  <c r="L335" i="1"/>
  <c r="L336" i="1"/>
  <c r="L340" i="1"/>
  <c r="L341" i="1"/>
  <c r="L342" i="1"/>
  <c r="X344" i="1"/>
  <c r="AC344" i="1" s="1"/>
  <c r="X348" i="1"/>
  <c r="AC348" i="1" s="1"/>
  <c r="X349" i="1"/>
  <c r="AC349" i="1" s="1"/>
  <c r="X350" i="1"/>
  <c r="AC350" i="1" s="1"/>
  <c r="X351" i="1"/>
  <c r="AC351" i="1" s="1"/>
  <c r="X352" i="1"/>
  <c r="AC352" i="1" s="1"/>
  <c r="L356" i="1"/>
  <c r="L357" i="1"/>
  <c r="L358" i="1"/>
  <c r="X360" i="1"/>
  <c r="AC360" i="1" s="1"/>
  <c r="L363" i="1"/>
  <c r="L364" i="1"/>
  <c r="L365" i="1"/>
  <c r="L366" i="1"/>
  <c r="X368" i="1"/>
  <c r="AC368" i="1" s="1"/>
  <c r="L372" i="1"/>
  <c r="L373" i="1"/>
  <c r="L374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J364" i="1"/>
  <c r="AJ365" i="1"/>
  <c r="AJ366" i="1"/>
  <c r="AJ367" i="1"/>
  <c r="AJ368" i="1"/>
  <c r="AJ369" i="1"/>
  <c r="AJ370" i="1"/>
  <c r="AJ371" i="1"/>
  <c r="AJ372" i="1"/>
  <c r="AJ373" i="1"/>
  <c r="AJ374" i="1"/>
  <c r="AJ375" i="1"/>
  <c r="AJ16" i="1"/>
  <c r="AJ14" i="1"/>
  <c r="X17" i="1"/>
  <c r="AC17" i="1" s="1"/>
  <c r="X18" i="1"/>
  <c r="AC18" i="1" s="1"/>
  <c r="X19" i="1"/>
  <c r="AC19" i="1" s="1"/>
  <c r="X20" i="1"/>
  <c r="AC20" i="1" s="1"/>
  <c r="X21" i="1"/>
  <c r="AC21" i="1" s="1"/>
  <c r="X22" i="1"/>
  <c r="AC22" i="1" s="1"/>
  <c r="X33" i="1"/>
  <c r="AC33" i="1" s="1"/>
  <c r="X34" i="1"/>
  <c r="AC34" i="1" s="1"/>
  <c r="X35" i="1"/>
  <c r="X36" i="1"/>
  <c r="AC36" i="1" s="1"/>
  <c r="X37" i="1"/>
  <c r="AC37" i="1" s="1"/>
  <c r="X38" i="1"/>
  <c r="AC38" i="1" s="1"/>
  <c r="X49" i="1"/>
  <c r="AC49" i="1" s="1"/>
  <c r="X50" i="1"/>
  <c r="AC50" i="1" s="1"/>
  <c r="X51" i="1"/>
  <c r="AC51" i="1" s="1"/>
  <c r="X52" i="1"/>
  <c r="AC52" i="1" s="1"/>
  <c r="X53" i="1"/>
  <c r="AC53" i="1" s="1"/>
  <c r="X54" i="1"/>
  <c r="AC54" i="1" s="1"/>
  <c r="X65" i="1"/>
  <c r="AC65" i="1" s="1"/>
  <c r="X66" i="1"/>
  <c r="AC66" i="1" s="1"/>
  <c r="X67" i="1"/>
  <c r="AC67" i="1" s="1"/>
  <c r="X68" i="1"/>
  <c r="AC68" i="1" s="1"/>
  <c r="X69" i="1"/>
  <c r="AC69" i="1" s="1"/>
  <c r="X81" i="1"/>
  <c r="AC81" i="1" s="1"/>
  <c r="X82" i="1"/>
  <c r="AC82" i="1" s="1"/>
  <c r="X83" i="1"/>
  <c r="AC83" i="1" s="1"/>
  <c r="X84" i="1"/>
  <c r="AC84" i="1" s="1"/>
  <c r="X85" i="1"/>
  <c r="AC85" i="1" s="1"/>
  <c r="X86" i="1"/>
  <c r="AC86" i="1" s="1"/>
  <c r="X92" i="1"/>
  <c r="AC92" i="1" s="1"/>
  <c r="X97" i="1"/>
  <c r="AC97" i="1" s="1"/>
  <c r="X98" i="1"/>
  <c r="AC98" i="1" s="1"/>
  <c r="X99" i="1"/>
  <c r="AC99" i="1" s="1"/>
  <c r="X100" i="1"/>
  <c r="AC100" i="1" s="1"/>
  <c r="X101" i="1"/>
  <c r="AC101" i="1" s="1"/>
  <c r="X102" i="1"/>
  <c r="AC102" i="1" s="1"/>
  <c r="X113" i="1"/>
  <c r="AC113" i="1" s="1"/>
  <c r="X114" i="1"/>
  <c r="AC114" i="1" s="1"/>
  <c r="X115" i="1"/>
  <c r="AC115" i="1" s="1"/>
  <c r="X116" i="1"/>
  <c r="AC116" i="1" s="1"/>
  <c r="X117" i="1"/>
  <c r="X129" i="1"/>
  <c r="AC129" i="1" s="1"/>
  <c r="X130" i="1"/>
  <c r="AC130" i="1" s="1"/>
  <c r="X131" i="1"/>
  <c r="AC131" i="1" s="1"/>
  <c r="X132" i="1"/>
  <c r="AC132" i="1" s="1"/>
  <c r="X133" i="1"/>
  <c r="AC133" i="1" s="1"/>
  <c r="X134" i="1"/>
  <c r="X145" i="1"/>
  <c r="AC145" i="1" s="1"/>
  <c r="X146" i="1"/>
  <c r="AC146" i="1" s="1"/>
  <c r="X147" i="1"/>
  <c r="AC147" i="1" s="1"/>
  <c r="X148" i="1"/>
  <c r="AC148" i="1" s="1"/>
  <c r="X149" i="1"/>
  <c r="AC149" i="1" s="1"/>
  <c r="X150" i="1"/>
  <c r="AC150" i="1" s="1"/>
  <c r="X161" i="1"/>
  <c r="AC161" i="1" s="1"/>
  <c r="X162" i="1"/>
  <c r="AC162" i="1" s="1"/>
  <c r="X163" i="1"/>
  <c r="AC163" i="1" s="1"/>
  <c r="X164" i="1"/>
  <c r="AC164" i="1" s="1"/>
  <c r="X165" i="1"/>
  <c r="X177" i="1"/>
  <c r="AC177" i="1" s="1"/>
  <c r="X178" i="1"/>
  <c r="AC178" i="1" s="1"/>
  <c r="X179" i="1"/>
  <c r="AC179" i="1" s="1"/>
  <c r="X180" i="1"/>
  <c r="AC180" i="1" s="1"/>
  <c r="X181" i="1"/>
  <c r="AC181" i="1" s="1"/>
  <c r="X182" i="1"/>
  <c r="AC182" i="1" s="1"/>
  <c r="X193" i="1"/>
  <c r="AC193" i="1" s="1"/>
  <c r="X194" i="1"/>
  <c r="AC194" i="1" s="1"/>
  <c r="X195" i="1"/>
  <c r="AC195" i="1" s="1"/>
  <c r="X196" i="1"/>
  <c r="AC196" i="1" s="1"/>
  <c r="X197" i="1"/>
  <c r="AC197" i="1" s="1"/>
  <c r="X198" i="1"/>
  <c r="AC198" i="1" s="1"/>
  <c r="X209" i="1"/>
  <c r="AC209" i="1" s="1"/>
  <c r="X210" i="1"/>
  <c r="AC210" i="1" s="1"/>
  <c r="X211" i="1"/>
  <c r="X212" i="1"/>
  <c r="AC212" i="1" s="1"/>
  <c r="X213" i="1"/>
  <c r="X225" i="1"/>
  <c r="AC225" i="1" s="1"/>
  <c r="X226" i="1"/>
  <c r="AC226" i="1" s="1"/>
  <c r="X227" i="1"/>
  <c r="AC227" i="1" s="1"/>
  <c r="X228" i="1"/>
  <c r="AC228" i="1" s="1"/>
  <c r="X229" i="1"/>
  <c r="AC229" i="1" s="1"/>
  <c r="X230" i="1"/>
  <c r="AC230" i="1" s="1"/>
  <c r="X241" i="1"/>
  <c r="AC241" i="1" s="1"/>
  <c r="X242" i="1"/>
  <c r="AC242" i="1" s="1"/>
  <c r="X243" i="1"/>
  <c r="AC243" i="1" s="1"/>
  <c r="X244" i="1"/>
  <c r="AC244" i="1" s="1"/>
  <c r="X245" i="1"/>
  <c r="AC245" i="1" s="1"/>
  <c r="X246" i="1"/>
  <c r="AC246" i="1" s="1"/>
  <c r="X257" i="1"/>
  <c r="AC257" i="1" s="1"/>
  <c r="X258" i="1"/>
  <c r="X259" i="1"/>
  <c r="X260" i="1"/>
  <c r="AC260" i="1" s="1"/>
  <c r="X261" i="1"/>
  <c r="AC261" i="1" s="1"/>
  <c r="X273" i="1"/>
  <c r="AC273" i="1" s="1"/>
  <c r="X274" i="1"/>
  <c r="AC274" i="1" s="1"/>
  <c r="X275" i="1"/>
  <c r="AC275" i="1" s="1"/>
  <c r="X276" i="1"/>
  <c r="AC276" i="1" s="1"/>
  <c r="X277" i="1"/>
  <c r="AC277" i="1" s="1"/>
  <c r="X278" i="1"/>
  <c r="AC278" i="1" s="1"/>
  <c r="X289" i="1"/>
  <c r="AC289" i="1" s="1"/>
  <c r="X290" i="1"/>
  <c r="AC290" i="1" s="1"/>
  <c r="X291" i="1"/>
  <c r="AC291" i="1" s="1"/>
  <c r="X292" i="1"/>
  <c r="AC292" i="1" s="1"/>
  <c r="X293" i="1"/>
  <c r="AC293" i="1" s="1"/>
  <c r="X294" i="1"/>
  <c r="AC294" i="1" s="1"/>
  <c r="X305" i="1"/>
  <c r="AC305" i="1" s="1"/>
  <c r="X306" i="1"/>
  <c r="AC306" i="1" s="1"/>
  <c r="X307" i="1"/>
  <c r="X308" i="1"/>
  <c r="AC308" i="1" s="1"/>
  <c r="X309" i="1"/>
  <c r="AC309" i="1" s="1"/>
  <c r="X310" i="1"/>
  <c r="AC310" i="1" s="1"/>
  <c r="X321" i="1"/>
  <c r="AC321" i="1" s="1"/>
  <c r="X322" i="1"/>
  <c r="AC322" i="1" s="1"/>
  <c r="X323" i="1"/>
  <c r="AC323" i="1" s="1"/>
  <c r="X324" i="1"/>
  <c r="AC324" i="1" s="1"/>
  <c r="X325" i="1"/>
  <c r="AC325" i="1" s="1"/>
  <c r="X335" i="1"/>
  <c r="AC335" i="1" s="1"/>
  <c r="X336" i="1"/>
  <c r="AC336" i="1" s="1"/>
  <c r="X337" i="1"/>
  <c r="AC337" i="1" s="1"/>
  <c r="X338" i="1"/>
  <c r="AC338" i="1" s="1"/>
  <c r="X339" i="1"/>
  <c r="AC339" i="1" s="1"/>
  <c r="X340" i="1"/>
  <c r="AC340" i="1" s="1"/>
  <c r="X341" i="1"/>
  <c r="AC341" i="1" s="1"/>
  <c r="X342" i="1"/>
  <c r="AC342" i="1" s="1"/>
  <c r="X353" i="1"/>
  <c r="AC353" i="1" s="1"/>
  <c r="X354" i="1"/>
  <c r="AC354" i="1" s="1"/>
  <c r="X355" i="1"/>
  <c r="AC355" i="1" s="1"/>
  <c r="X356" i="1"/>
  <c r="AC356" i="1" s="1"/>
  <c r="X357" i="1"/>
  <c r="AC357" i="1" s="1"/>
  <c r="X358" i="1"/>
  <c r="AC358" i="1" s="1"/>
  <c r="X363" i="1"/>
  <c r="AC363" i="1" s="1"/>
  <c r="X364" i="1"/>
  <c r="AC364" i="1" s="1"/>
  <c r="X365" i="1"/>
  <c r="AC365" i="1" s="1"/>
  <c r="X366" i="1"/>
  <c r="AC366" i="1" s="1"/>
  <c r="X369" i="1"/>
  <c r="AC369" i="1" s="1"/>
  <c r="X370" i="1"/>
  <c r="AC370" i="1" s="1"/>
  <c r="X371" i="1"/>
  <c r="AC371" i="1" s="1"/>
  <c r="X372" i="1"/>
  <c r="AC372" i="1" s="1"/>
  <c r="X373" i="1"/>
  <c r="X374" i="1"/>
  <c r="AC374" i="1" s="1"/>
  <c r="X16" i="1"/>
  <c r="AC16" i="1" s="1"/>
  <c r="AC373" i="1"/>
  <c r="AC307" i="1"/>
  <c r="AC259" i="1"/>
  <c r="AC258" i="1"/>
  <c r="AC248" i="1"/>
  <c r="AC213" i="1"/>
  <c r="AC211" i="1"/>
  <c r="AC185" i="1"/>
  <c r="AC165" i="1"/>
  <c r="AC152" i="1"/>
  <c r="AC134" i="1"/>
  <c r="AC117" i="1"/>
  <c r="AC72" i="1"/>
  <c r="AC35" i="1"/>
  <c r="B3" i="1"/>
  <c r="S3" i="1" s="1"/>
  <c r="G6" i="3"/>
  <c r="H6" i="3" s="1"/>
  <c r="H5" i="3"/>
  <c r="C3" i="1" s="1"/>
  <c r="F15" i="1" s="1"/>
  <c r="D11" i="3"/>
  <c r="D12" i="3"/>
  <c r="D13" i="3"/>
  <c r="D10" i="3"/>
  <c r="D25" i="3"/>
  <c r="D24" i="3"/>
  <c r="D23" i="3"/>
  <c r="L17" i="1"/>
  <c r="L18" i="1"/>
  <c r="L19" i="1"/>
  <c r="L33" i="1"/>
  <c r="L34" i="1"/>
  <c r="L35" i="1"/>
  <c r="L40" i="1"/>
  <c r="L48" i="1"/>
  <c r="L49" i="1"/>
  <c r="L50" i="1"/>
  <c r="L51" i="1"/>
  <c r="L56" i="1"/>
  <c r="L65" i="1"/>
  <c r="L66" i="1"/>
  <c r="L67" i="1"/>
  <c r="L72" i="1"/>
  <c r="L73" i="1"/>
  <c r="L74" i="1"/>
  <c r="L75" i="1"/>
  <c r="L76" i="1"/>
  <c r="L81" i="1"/>
  <c r="L82" i="1"/>
  <c r="L83" i="1"/>
  <c r="L97" i="1"/>
  <c r="L98" i="1"/>
  <c r="L99" i="1"/>
  <c r="L104" i="1"/>
  <c r="L113" i="1"/>
  <c r="L114" i="1"/>
  <c r="L115" i="1"/>
  <c r="L120" i="1"/>
  <c r="L129" i="1"/>
  <c r="L130" i="1"/>
  <c r="L131" i="1"/>
  <c r="L136" i="1"/>
  <c r="L137" i="1"/>
  <c r="L138" i="1"/>
  <c r="L139" i="1"/>
  <c r="L145" i="1"/>
  <c r="L146" i="1"/>
  <c r="L147" i="1"/>
  <c r="L161" i="1"/>
  <c r="L162" i="1"/>
  <c r="L163" i="1"/>
  <c r="L168" i="1"/>
  <c r="L177" i="1"/>
  <c r="L178" i="1"/>
  <c r="L179" i="1"/>
  <c r="L184" i="1"/>
  <c r="L193" i="1"/>
  <c r="L194" i="1"/>
  <c r="L195" i="1"/>
  <c r="L200" i="1"/>
  <c r="L201" i="1"/>
  <c r="L202" i="1"/>
  <c r="L209" i="1"/>
  <c r="L210" i="1"/>
  <c r="L211" i="1"/>
  <c r="L225" i="1"/>
  <c r="L226" i="1"/>
  <c r="L227" i="1"/>
  <c r="L232" i="1"/>
  <c r="L241" i="1"/>
  <c r="L242" i="1"/>
  <c r="L243" i="1"/>
  <c r="L248" i="1"/>
  <c r="L257" i="1"/>
  <c r="L258" i="1"/>
  <c r="L259" i="1"/>
  <c r="L264" i="1"/>
  <c r="L265" i="1"/>
  <c r="L273" i="1"/>
  <c r="L274" i="1"/>
  <c r="L275" i="1"/>
  <c r="L289" i="1"/>
  <c r="L290" i="1"/>
  <c r="L291" i="1"/>
  <c r="L296" i="1"/>
  <c r="L305" i="1"/>
  <c r="L306" i="1"/>
  <c r="L307" i="1"/>
  <c r="L312" i="1"/>
  <c r="L313" i="1"/>
  <c r="L314" i="1"/>
  <c r="L315" i="1"/>
  <c r="L316" i="1"/>
  <c r="L321" i="1"/>
  <c r="L322" i="1"/>
  <c r="L323" i="1"/>
  <c r="L328" i="1"/>
  <c r="L337" i="1"/>
  <c r="L338" i="1"/>
  <c r="L339" i="1"/>
  <c r="L348" i="1"/>
  <c r="L349" i="1"/>
  <c r="L350" i="1"/>
  <c r="L351" i="1"/>
  <c r="L352" i="1"/>
  <c r="L353" i="1"/>
  <c r="L354" i="1"/>
  <c r="L355" i="1"/>
  <c r="L360" i="1"/>
  <c r="L369" i="1"/>
  <c r="L370" i="1"/>
  <c r="L371" i="1"/>
  <c r="L16" i="1"/>
  <c r="E16" i="1" l="1"/>
  <c r="C16" i="1"/>
  <c r="V16" i="1"/>
  <c r="K15" i="1"/>
  <c r="T3" i="1"/>
  <c r="W3" i="1"/>
  <c r="Q15" i="1"/>
  <c r="C15" i="1"/>
  <c r="F3" i="1"/>
  <c r="U16" i="1"/>
  <c r="L192" i="1"/>
  <c r="X192" i="1"/>
  <c r="AC192" i="1" s="1"/>
  <c r="L288" i="1"/>
  <c r="X303" i="1"/>
  <c r="AC303" i="1" s="1"/>
  <c r="L303" i="1"/>
  <c r="L239" i="1"/>
  <c r="X239" i="1"/>
  <c r="AC239" i="1" s="1"/>
  <c r="X191" i="1"/>
  <c r="AC191" i="1" s="1"/>
  <c r="L191" i="1"/>
  <c r="L287" i="1"/>
  <c r="X208" i="1"/>
  <c r="AC208" i="1" s="1"/>
  <c r="X190" i="1"/>
  <c r="AC190" i="1" s="1"/>
  <c r="L190" i="1"/>
  <c r="X237" i="1"/>
  <c r="AC237" i="1" s="1"/>
  <c r="L237" i="1"/>
  <c r="L222" i="1"/>
  <c r="X301" i="1"/>
  <c r="AC301" i="1" s="1"/>
  <c r="X172" i="1"/>
  <c r="AC172" i="1" s="1"/>
  <c r="L172" i="1"/>
  <c r="L284" i="1"/>
  <c r="L158" i="1"/>
  <c r="X142" i="1"/>
  <c r="AC142" i="1" s="1"/>
  <c r="X347" i="1"/>
  <c r="AC347" i="1" s="1"/>
  <c r="L347" i="1"/>
  <c r="X283" i="1"/>
  <c r="AC283" i="1" s="1"/>
  <c r="L283" i="1"/>
  <c r="X235" i="1"/>
  <c r="AC235" i="1" s="1"/>
  <c r="L235" i="1"/>
  <c r="X219" i="1"/>
  <c r="AC219" i="1" s="1"/>
  <c r="L219" i="1"/>
  <c r="X171" i="1"/>
  <c r="AC171" i="1" s="1"/>
  <c r="L171" i="1"/>
  <c r="X155" i="1"/>
  <c r="AC155" i="1" s="1"/>
  <c r="L155" i="1"/>
  <c r="X107" i="1"/>
  <c r="AC107" i="1" s="1"/>
  <c r="L107" i="1"/>
  <c r="X91" i="1"/>
  <c r="AC91" i="1" s="1"/>
  <c r="L91" i="1"/>
  <c r="X43" i="1"/>
  <c r="AC43" i="1" s="1"/>
  <c r="L43" i="1"/>
  <c r="L220" i="1"/>
  <c r="X282" i="1"/>
  <c r="AC282" i="1" s="1"/>
  <c r="L282" i="1"/>
  <c r="X106" i="1"/>
  <c r="AC106" i="1" s="1"/>
  <c r="L106" i="1"/>
  <c r="X42" i="1"/>
  <c r="AC42" i="1" s="1"/>
  <c r="L42" i="1"/>
  <c r="L156" i="1"/>
  <c r="L30" i="1"/>
  <c r="X320" i="1"/>
  <c r="AC320" i="1" s="1"/>
  <c r="X345" i="1"/>
  <c r="AC345" i="1" s="1"/>
  <c r="L345" i="1"/>
  <c r="X297" i="1"/>
  <c r="AC297" i="1" s="1"/>
  <c r="L297" i="1"/>
  <c r="X217" i="1"/>
  <c r="AC217" i="1" s="1"/>
  <c r="L217" i="1"/>
  <c r="X169" i="1"/>
  <c r="AC169" i="1" s="1"/>
  <c r="L169" i="1"/>
  <c r="X89" i="1"/>
  <c r="AC89" i="1" s="1"/>
  <c r="L89" i="1"/>
  <c r="X25" i="1"/>
  <c r="AC25" i="1" s="1"/>
  <c r="L25" i="1"/>
  <c r="L123" i="1"/>
  <c r="L60" i="1"/>
  <c r="X319" i="1"/>
  <c r="AC319" i="1" s="1"/>
  <c r="X45" i="1"/>
  <c r="AC45" i="1" s="1"/>
  <c r="L272" i="1"/>
  <c r="L122" i="1"/>
  <c r="L28" i="1"/>
  <c r="X44" i="1"/>
  <c r="AC44" i="1" s="1"/>
  <c r="L121" i="1"/>
  <c r="L58" i="1"/>
  <c r="X317" i="1"/>
  <c r="AC317" i="1" s="1"/>
  <c r="L368" i="1"/>
  <c r="L144" i="1"/>
  <c r="L57" i="1"/>
  <c r="X255" i="1"/>
  <c r="AC255" i="1" s="1"/>
  <c r="X159" i="1"/>
  <c r="AC159" i="1" s="1"/>
  <c r="L269" i="1"/>
  <c r="L80" i="1"/>
  <c r="X254" i="1"/>
  <c r="AC254" i="1" s="1"/>
  <c r="L268" i="1"/>
  <c r="X253" i="1"/>
  <c r="AC253" i="1" s="1"/>
  <c r="X189" i="1"/>
  <c r="AC189" i="1" s="1"/>
  <c r="X157" i="1"/>
  <c r="AC157" i="1" s="1"/>
  <c r="X95" i="1"/>
  <c r="AC95" i="1" s="1"/>
  <c r="X63" i="1"/>
  <c r="AC63" i="1" s="1"/>
  <c r="X175" i="1"/>
  <c r="AC175" i="1" s="1"/>
  <c r="L175" i="1"/>
  <c r="L238" i="1"/>
  <c r="X238" i="1"/>
  <c r="AC238" i="1" s="1"/>
  <c r="L286" i="1"/>
  <c r="L223" i="1"/>
  <c r="L160" i="1"/>
  <c r="X173" i="1"/>
  <c r="AC173" i="1" s="1"/>
  <c r="L173" i="1"/>
  <c r="L285" i="1"/>
  <c r="L96" i="1"/>
  <c r="X271" i="1"/>
  <c r="AC271" i="1" s="1"/>
  <c r="L252" i="1"/>
  <c r="X300" i="1"/>
  <c r="AC300" i="1" s="1"/>
  <c r="X236" i="1"/>
  <c r="AC236" i="1" s="1"/>
  <c r="X110" i="1"/>
  <c r="AC110" i="1" s="1"/>
  <c r="X27" i="1"/>
  <c r="AC27" i="1" s="1"/>
  <c r="L27" i="1"/>
  <c r="L188" i="1"/>
  <c r="L94" i="1"/>
  <c r="X299" i="1"/>
  <c r="AC299" i="1" s="1"/>
  <c r="X204" i="1"/>
  <c r="AC204" i="1" s="1"/>
  <c r="X141" i="1"/>
  <c r="AC141" i="1" s="1"/>
  <c r="X109" i="1"/>
  <c r="AC109" i="1" s="1"/>
  <c r="X47" i="1"/>
  <c r="AC47" i="1" s="1"/>
  <c r="X346" i="1"/>
  <c r="AC346" i="1" s="1"/>
  <c r="L346" i="1"/>
  <c r="X298" i="1"/>
  <c r="AC298" i="1" s="1"/>
  <c r="L298" i="1"/>
  <c r="X218" i="1"/>
  <c r="AC218" i="1" s="1"/>
  <c r="L218" i="1"/>
  <c r="X154" i="1"/>
  <c r="AC154" i="1" s="1"/>
  <c r="L154" i="1"/>
  <c r="X90" i="1"/>
  <c r="AC90" i="1" s="1"/>
  <c r="L90" i="1"/>
  <c r="L93" i="1"/>
  <c r="X361" i="1"/>
  <c r="AC361" i="1" s="1"/>
  <c r="L361" i="1"/>
  <c r="X281" i="1"/>
  <c r="AC281" i="1" s="1"/>
  <c r="L281" i="1"/>
  <c r="X233" i="1"/>
  <c r="AC233" i="1" s="1"/>
  <c r="L233" i="1"/>
  <c r="X41" i="1"/>
  <c r="AC41" i="1" s="1"/>
  <c r="L41" i="1"/>
  <c r="L186" i="1"/>
  <c r="X318" i="1"/>
  <c r="AC318" i="1" s="1"/>
  <c r="L334" i="1"/>
  <c r="X256" i="1"/>
  <c r="AC256" i="1" s="1"/>
  <c r="L332" i="1"/>
  <c r="L143" i="1"/>
  <c r="X224" i="1"/>
  <c r="AC224" i="1" s="1"/>
  <c r="L331" i="1"/>
  <c r="L205" i="1"/>
  <c r="L330" i="1"/>
  <c r="L267" i="1"/>
  <c r="L176" i="1"/>
  <c r="L78" i="1"/>
  <c r="X62" i="1"/>
  <c r="AC62" i="1" s="1"/>
  <c r="X128" i="1"/>
  <c r="AC128" i="1" s="1"/>
  <c r="L128" i="1"/>
  <c r="X367" i="1"/>
  <c r="AC367" i="1" s="1"/>
  <c r="L367" i="1"/>
  <c r="L127" i="1"/>
  <c r="X127" i="1"/>
  <c r="AC127" i="1" s="1"/>
  <c r="X174" i="1"/>
  <c r="AC174" i="1" s="1"/>
  <c r="L174" i="1"/>
  <c r="X126" i="1"/>
  <c r="AC126" i="1" s="1"/>
  <c r="L126" i="1"/>
  <c r="X302" i="1"/>
  <c r="AC302" i="1" s="1"/>
  <c r="X207" i="1"/>
  <c r="AC207" i="1" s="1"/>
  <c r="X112" i="1"/>
  <c r="AC112" i="1" s="1"/>
  <c r="L125" i="1"/>
  <c r="X125" i="1"/>
  <c r="AC125" i="1" s="1"/>
  <c r="L61" i="1"/>
  <c r="X61" i="1"/>
  <c r="AC61" i="1" s="1"/>
  <c r="X206" i="1"/>
  <c r="AC206" i="1" s="1"/>
  <c r="X111" i="1"/>
  <c r="AC111" i="1" s="1"/>
  <c r="L108" i="1"/>
  <c r="X108" i="1"/>
  <c r="AC108" i="1" s="1"/>
  <c r="L221" i="1"/>
  <c r="L32" i="1"/>
  <c r="G15" i="1"/>
  <c r="L251" i="1"/>
  <c r="L31" i="1"/>
  <c r="X362" i="1"/>
  <c r="AC362" i="1" s="1"/>
  <c r="L362" i="1"/>
  <c r="X234" i="1"/>
  <c r="AC234" i="1" s="1"/>
  <c r="L234" i="1"/>
  <c r="X170" i="1"/>
  <c r="AC170" i="1" s="1"/>
  <c r="L170" i="1"/>
  <c r="X26" i="1"/>
  <c r="AC26" i="1" s="1"/>
  <c r="L26" i="1"/>
  <c r="L250" i="1"/>
  <c r="L187" i="1"/>
  <c r="L124" i="1"/>
  <c r="X140" i="1"/>
  <c r="AC140" i="1" s="1"/>
  <c r="X46" i="1"/>
  <c r="AC46" i="1" s="1"/>
  <c r="X153" i="1"/>
  <c r="AC153" i="1" s="1"/>
  <c r="L153" i="1"/>
  <c r="X105" i="1"/>
  <c r="AC105" i="1" s="1"/>
  <c r="L105" i="1"/>
  <c r="L249" i="1"/>
  <c r="L29" i="1"/>
  <c r="L185" i="1"/>
  <c r="L59" i="1"/>
  <c r="L333" i="1"/>
  <c r="L270" i="1"/>
  <c r="L304" i="1"/>
  <c r="X64" i="1"/>
  <c r="AC64" i="1" s="1"/>
  <c r="L240" i="1"/>
  <c r="L79" i="1"/>
  <c r="L329" i="1"/>
  <c r="L266" i="1"/>
  <c r="L203" i="1"/>
  <c r="L77" i="1"/>
  <c r="X359" i="1"/>
  <c r="AC359" i="1" s="1"/>
  <c r="L359" i="1"/>
  <c r="X327" i="1"/>
  <c r="AC327" i="1" s="1"/>
  <c r="L327" i="1"/>
  <c r="X279" i="1"/>
  <c r="AC279" i="1" s="1"/>
  <c r="L279" i="1"/>
  <c r="X231" i="1"/>
  <c r="AC231" i="1" s="1"/>
  <c r="L231" i="1"/>
  <c r="X151" i="1"/>
  <c r="AC151" i="1" s="1"/>
  <c r="L151" i="1"/>
  <c r="X23" i="1"/>
  <c r="AC23" i="1" s="1"/>
  <c r="L23" i="1"/>
  <c r="L344" i="1"/>
  <c r="L216" i="1"/>
  <c r="L88" i="1"/>
  <c r="X326" i="1"/>
  <c r="AC326" i="1" s="1"/>
  <c r="X166" i="1"/>
  <c r="AC166" i="1" s="1"/>
  <c r="X343" i="1"/>
  <c r="AC343" i="1" s="1"/>
  <c r="L343" i="1"/>
  <c r="X295" i="1"/>
  <c r="AC295" i="1" s="1"/>
  <c r="L295" i="1"/>
  <c r="X247" i="1"/>
  <c r="AC247" i="1" s="1"/>
  <c r="L247" i="1"/>
  <c r="X183" i="1"/>
  <c r="AC183" i="1" s="1"/>
  <c r="L183" i="1"/>
  <c r="X39" i="1"/>
  <c r="AC39" i="1" s="1"/>
  <c r="L39" i="1"/>
  <c r="X118" i="1"/>
  <c r="AC118" i="1" s="1"/>
  <c r="X375" i="1"/>
  <c r="AC375" i="1" s="1"/>
  <c r="L375" i="1"/>
  <c r="X311" i="1"/>
  <c r="AC311" i="1" s="1"/>
  <c r="L311" i="1"/>
  <c r="X263" i="1"/>
  <c r="AC263" i="1" s="1"/>
  <c r="L263" i="1"/>
  <c r="X215" i="1"/>
  <c r="AC215" i="1" s="1"/>
  <c r="L215" i="1"/>
  <c r="X199" i="1"/>
  <c r="AC199" i="1" s="1"/>
  <c r="L199" i="1"/>
  <c r="X167" i="1"/>
  <c r="AC167" i="1" s="1"/>
  <c r="L167" i="1"/>
  <c r="X135" i="1"/>
  <c r="AC135" i="1" s="1"/>
  <c r="L135" i="1"/>
  <c r="X119" i="1"/>
  <c r="AC119" i="1" s="1"/>
  <c r="L119" i="1"/>
  <c r="X103" i="1"/>
  <c r="AC103" i="1" s="1"/>
  <c r="L103" i="1"/>
  <c r="X87" i="1"/>
  <c r="AC87" i="1" s="1"/>
  <c r="L87" i="1"/>
  <c r="X71" i="1"/>
  <c r="AC71" i="1" s="1"/>
  <c r="L71" i="1"/>
  <c r="X55" i="1"/>
  <c r="AC55" i="1" s="1"/>
  <c r="L55" i="1"/>
  <c r="X262" i="1"/>
  <c r="AC262" i="1" s="1"/>
  <c r="L280" i="1"/>
  <c r="L152" i="1"/>
  <c r="L24" i="1"/>
  <c r="X214" i="1"/>
  <c r="AC214" i="1" s="1"/>
  <c r="X70" i="1"/>
  <c r="AC70" i="1" s="1"/>
  <c r="D14" i="3"/>
  <c r="H7" i="3" s="1"/>
  <c r="D26" i="3"/>
  <c r="H8" i="3" s="1"/>
  <c r="H16" i="1"/>
  <c r="D16" i="1"/>
  <c r="AM16" i="1" l="1"/>
  <c r="M16" i="1"/>
  <c r="R16" i="1" s="1"/>
  <c r="P16" i="1" s="1"/>
  <c r="AL16" i="1"/>
  <c r="AH15" i="1"/>
  <c r="AB15" i="1"/>
  <c r="W15" i="1"/>
  <c r="T15" i="1"/>
  <c r="AK15" i="1" s="1"/>
  <c r="I16" i="1"/>
  <c r="J16" i="1"/>
  <c r="K16" i="1" s="1"/>
  <c r="J17" i="1" s="1"/>
  <c r="AA16" i="1"/>
  <c r="L15" i="1"/>
  <c r="AC15" i="1"/>
  <c r="X15" i="1"/>
  <c r="J7" i="3"/>
  <c r="H10" i="3"/>
  <c r="D28" i="3"/>
  <c r="F16" i="1"/>
  <c r="O16" i="1" l="1"/>
  <c r="N16" i="1" s="1"/>
  <c r="AN15" i="1"/>
  <c r="T16" i="1"/>
  <c r="Z16" i="1"/>
  <c r="Y16" i="1"/>
  <c r="AB16" i="1"/>
  <c r="W16" i="1"/>
  <c r="AN16" i="1" s="1"/>
  <c r="C17" i="1"/>
  <c r="H17" i="1"/>
  <c r="I17" i="1"/>
  <c r="D17" i="1"/>
  <c r="E17" i="1"/>
  <c r="T17" i="1" l="1"/>
  <c r="AK17" i="1" s="1"/>
  <c r="U17" i="1"/>
  <c r="AL17" i="1" s="1"/>
  <c r="V17" i="1"/>
  <c r="AM17" i="1" s="1"/>
  <c r="Z17" i="1"/>
  <c r="AA17" i="1"/>
  <c r="AB17" i="1" s="1"/>
  <c r="Y17" i="1"/>
  <c r="AD16" i="1"/>
  <c r="AK16" i="1"/>
  <c r="K17" i="1"/>
  <c r="I18" i="1" s="1"/>
  <c r="F17" i="1"/>
  <c r="AI16" i="1" l="1"/>
  <c r="AF16" i="1" s="1"/>
  <c r="W17" i="1"/>
  <c r="AN17" i="1" s="1"/>
  <c r="Y18" i="1"/>
  <c r="AA18" i="1"/>
  <c r="AB18" i="1" s="1"/>
  <c r="Z18" i="1"/>
  <c r="E18" i="1"/>
  <c r="C18" i="1"/>
  <c r="H18" i="1"/>
  <c r="J18" i="1"/>
  <c r="Q16" i="1"/>
  <c r="D18" i="1"/>
  <c r="AG16" i="1" l="1"/>
  <c r="AE16" i="1" s="1"/>
  <c r="Z19" i="1"/>
  <c r="AA19" i="1"/>
  <c r="AB19" i="1" s="1"/>
  <c r="Y20" i="1" s="1"/>
  <c r="Y19" i="1"/>
  <c r="U18" i="1"/>
  <c r="AL18" i="1" s="1"/>
  <c r="T18" i="1"/>
  <c r="AK18" i="1" s="1"/>
  <c r="V18" i="1"/>
  <c r="W18" i="1" s="1"/>
  <c r="F18" i="1"/>
  <c r="K18" i="1"/>
  <c r="M17" i="1"/>
  <c r="AH16" i="1" l="1"/>
  <c r="AD17" i="1" s="1"/>
  <c r="AI17" i="1" s="1"/>
  <c r="AG17" i="1" s="1"/>
  <c r="AH17" i="1" s="1"/>
  <c r="AD18" i="1" s="1"/>
  <c r="AM18" i="1"/>
  <c r="U19" i="1"/>
  <c r="V19" i="1"/>
  <c r="W19" i="1" s="1"/>
  <c r="T19" i="1"/>
  <c r="AA20" i="1"/>
  <c r="Z20" i="1"/>
  <c r="D19" i="1"/>
  <c r="AN18" i="1"/>
  <c r="C19" i="1"/>
  <c r="E19" i="1"/>
  <c r="AB20" i="1"/>
  <c r="H19" i="1"/>
  <c r="J19" i="1"/>
  <c r="I19" i="1"/>
  <c r="R17" i="1"/>
  <c r="AF17" i="1" l="1"/>
  <c r="AE17" i="1" s="1"/>
  <c r="T20" i="1"/>
  <c r="U20" i="1"/>
  <c r="V20" i="1"/>
  <c r="W20" i="1" s="1"/>
  <c r="U21" i="1" s="1"/>
  <c r="AK19" i="1"/>
  <c r="AL19" i="1"/>
  <c r="AI18" i="1"/>
  <c r="AF18" i="1"/>
  <c r="AG18" i="1"/>
  <c r="AH18" i="1" s="1"/>
  <c r="AD19" i="1" s="1"/>
  <c r="AM19" i="1"/>
  <c r="F19" i="1"/>
  <c r="Z21" i="1"/>
  <c r="AA21" i="1"/>
  <c r="AB21" i="1" s="1"/>
  <c r="Y21" i="1"/>
  <c r="K19" i="1"/>
  <c r="O17" i="1"/>
  <c r="P17" i="1"/>
  <c r="AE18" i="1" l="1"/>
  <c r="AI19" i="1"/>
  <c r="AG19" i="1" s="1"/>
  <c r="AH19" i="1" s="1"/>
  <c r="AD20" i="1" s="1"/>
  <c r="AF19" i="1"/>
  <c r="V21" i="1"/>
  <c r="W21" i="1" s="1"/>
  <c r="T21" i="1"/>
  <c r="C20" i="1"/>
  <c r="AK20" i="1" s="1"/>
  <c r="AN19" i="1"/>
  <c r="D20" i="1"/>
  <c r="AL20" i="1" s="1"/>
  <c r="E20" i="1"/>
  <c r="AA22" i="1"/>
  <c r="AB22" i="1" s="1"/>
  <c r="Y22" i="1"/>
  <c r="Z22" i="1"/>
  <c r="H20" i="1"/>
  <c r="J20" i="1"/>
  <c r="I20" i="1"/>
  <c r="Q17" i="1"/>
  <c r="N17" i="1"/>
  <c r="AE19" i="1" l="1"/>
  <c r="AI20" i="1"/>
  <c r="AG20" i="1" s="1"/>
  <c r="AH20" i="1" s="1"/>
  <c r="F20" i="1"/>
  <c r="AM20" i="1"/>
  <c r="AA23" i="1"/>
  <c r="AB23" i="1" s="1"/>
  <c r="Y23" i="1"/>
  <c r="Z23" i="1"/>
  <c r="V22" i="1"/>
  <c r="T22" i="1"/>
  <c r="U22" i="1"/>
  <c r="K20" i="1"/>
  <c r="M18" i="1"/>
  <c r="AF20" i="1" l="1"/>
  <c r="AE20" i="1" s="1"/>
  <c r="C21" i="1"/>
  <c r="AK21" i="1" s="1"/>
  <c r="AN20" i="1"/>
  <c r="D21" i="1"/>
  <c r="AL21" i="1" s="1"/>
  <c r="E21" i="1"/>
  <c r="AD21" i="1"/>
  <c r="AI21" i="1" s="1"/>
  <c r="AA24" i="1"/>
  <c r="AB24" i="1" s="1"/>
  <c r="Y24" i="1"/>
  <c r="Z24" i="1"/>
  <c r="W22" i="1"/>
  <c r="H21" i="1"/>
  <c r="J21" i="1"/>
  <c r="I21" i="1"/>
  <c r="R18" i="1"/>
  <c r="O18" i="1" s="1"/>
  <c r="F21" i="1" l="1"/>
  <c r="AM21" i="1"/>
  <c r="AF21" i="1"/>
  <c r="AG21" i="1"/>
  <c r="Y25" i="1"/>
  <c r="AA25" i="1"/>
  <c r="AB25" i="1" s="1"/>
  <c r="Z25" i="1"/>
  <c r="U23" i="1"/>
  <c r="V23" i="1"/>
  <c r="T23" i="1"/>
  <c r="K21" i="1"/>
  <c r="P18" i="1"/>
  <c r="C22" i="1" l="1"/>
  <c r="AK22" i="1" s="1"/>
  <c r="AN21" i="1"/>
  <c r="D22" i="1"/>
  <c r="AL22" i="1" s="1"/>
  <c r="E22" i="1"/>
  <c r="AH21" i="1"/>
  <c r="AE21" i="1"/>
  <c r="AA26" i="1"/>
  <c r="AB26" i="1" s="1"/>
  <c r="Y26" i="1"/>
  <c r="Z26" i="1"/>
  <c r="W23" i="1"/>
  <c r="H22" i="1"/>
  <c r="J22" i="1"/>
  <c r="I22" i="1"/>
  <c r="F22" i="1" l="1"/>
  <c r="AM22" i="1"/>
  <c r="AD22" i="1"/>
  <c r="AI22" i="1" s="1"/>
  <c r="AA27" i="1"/>
  <c r="AB27" i="1" s="1"/>
  <c r="Y27" i="1"/>
  <c r="Z27" i="1"/>
  <c r="V24" i="1"/>
  <c r="T24" i="1"/>
  <c r="U24" i="1"/>
  <c r="K22" i="1"/>
  <c r="C23" i="1" l="1"/>
  <c r="AK23" i="1" s="1"/>
  <c r="AN22" i="1"/>
  <c r="D23" i="1"/>
  <c r="AL23" i="1" s="1"/>
  <c r="E23" i="1"/>
  <c r="AF22" i="1"/>
  <c r="AG22" i="1"/>
  <c r="AH22" i="1" s="1"/>
  <c r="Z28" i="1"/>
  <c r="Y28" i="1"/>
  <c r="AA28" i="1"/>
  <c r="AB28" i="1" s="1"/>
  <c r="W24" i="1"/>
  <c r="H23" i="1"/>
  <c r="J23" i="1"/>
  <c r="I23" i="1"/>
  <c r="F23" i="1" l="1"/>
  <c r="AM23" i="1"/>
  <c r="AD23" i="1"/>
  <c r="AI23" i="1" s="1"/>
  <c r="AE22" i="1"/>
  <c r="Z29" i="1"/>
  <c r="AA29" i="1"/>
  <c r="AB29" i="1" s="1"/>
  <c r="Y29" i="1"/>
  <c r="U25" i="1"/>
  <c r="V25" i="1"/>
  <c r="T25" i="1"/>
  <c r="K23" i="1"/>
  <c r="C24" i="1" l="1"/>
  <c r="AK24" i="1" s="1"/>
  <c r="AN23" i="1"/>
  <c r="D24" i="1"/>
  <c r="AL24" i="1" s="1"/>
  <c r="E24" i="1"/>
  <c r="AG23" i="1"/>
  <c r="AF23" i="1"/>
  <c r="Z30" i="1"/>
  <c r="AA30" i="1"/>
  <c r="AB30" i="1" s="1"/>
  <c r="Y30" i="1"/>
  <c r="W25" i="1"/>
  <c r="H24" i="1"/>
  <c r="J24" i="1"/>
  <c r="I24" i="1"/>
  <c r="F24" i="1" l="1"/>
  <c r="AM24" i="1"/>
  <c r="AE23" i="1"/>
  <c r="AH23" i="1"/>
  <c r="Y31" i="1"/>
  <c r="AA31" i="1"/>
  <c r="AB31" i="1" s="1"/>
  <c r="Z31" i="1"/>
  <c r="V26" i="1"/>
  <c r="W26" i="1" s="1"/>
  <c r="T26" i="1"/>
  <c r="U26" i="1"/>
  <c r="K24" i="1"/>
  <c r="C25" i="1" l="1"/>
  <c r="AK25" i="1" s="1"/>
  <c r="AN24" i="1"/>
  <c r="E25" i="1"/>
  <c r="D25" i="1"/>
  <c r="AL25" i="1" s="1"/>
  <c r="AD24" i="1"/>
  <c r="AI24" i="1" s="1"/>
  <c r="Y32" i="1"/>
  <c r="AA32" i="1"/>
  <c r="AB32" i="1" s="1"/>
  <c r="Z32" i="1"/>
  <c r="V27" i="1"/>
  <c r="W27" i="1" s="1"/>
  <c r="T27" i="1"/>
  <c r="U27" i="1"/>
  <c r="H25" i="1"/>
  <c r="J25" i="1"/>
  <c r="I25" i="1"/>
  <c r="F25" i="1" l="1"/>
  <c r="AM25" i="1"/>
  <c r="AG24" i="1"/>
  <c r="AF24" i="1"/>
  <c r="Z33" i="1"/>
  <c r="Y33" i="1"/>
  <c r="AA33" i="1"/>
  <c r="AB33" i="1" s="1"/>
  <c r="V28" i="1"/>
  <c r="W28" i="1" s="1"/>
  <c r="T28" i="1"/>
  <c r="U28" i="1"/>
  <c r="K25" i="1"/>
  <c r="C26" i="1" l="1"/>
  <c r="AK26" i="1" s="1"/>
  <c r="AN25" i="1"/>
  <c r="E26" i="1"/>
  <c r="D26" i="1"/>
  <c r="AL26" i="1" s="1"/>
  <c r="AE24" i="1"/>
  <c r="AH24" i="1"/>
  <c r="Z34" i="1"/>
  <c r="Y34" i="1"/>
  <c r="AA34" i="1"/>
  <c r="AB34" i="1" s="1"/>
  <c r="V29" i="1"/>
  <c r="W29" i="1" s="1"/>
  <c r="U29" i="1"/>
  <c r="T29" i="1"/>
  <c r="H26" i="1"/>
  <c r="J26" i="1"/>
  <c r="I26" i="1"/>
  <c r="F26" i="1" l="1"/>
  <c r="AM26" i="1"/>
  <c r="AD25" i="1"/>
  <c r="AI25" i="1" s="1"/>
  <c r="Z35" i="1"/>
  <c r="AA35" i="1"/>
  <c r="AB35" i="1" s="1"/>
  <c r="Y35" i="1"/>
  <c r="U30" i="1"/>
  <c r="V30" i="1"/>
  <c r="T30" i="1"/>
  <c r="K26" i="1"/>
  <c r="C27" i="1" l="1"/>
  <c r="AK27" i="1" s="1"/>
  <c r="AN26" i="1"/>
  <c r="E27" i="1"/>
  <c r="D27" i="1"/>
  <c r="AL27" i="1" s="1"/>
  <c r="AF25" i="1"/>
  <c r="AG25" i="1"/>
  <c r="AH25" i="1" s="1"/>
  <c r="Y36" i="1"/>
  <c r="Z36" i="1"/>
  <c r="AA36" i="1"/>
  <c r="AB36" i="1" s="1"/>
  <c r="W30" i="1"/>
  <c r="H27" i="1"/>
  <c r="J27" i="1"/>
  <c r="I27" i="1"/>
  <c r="F27" i="1" l="1"/>
  <c r="AM27" i="1"/>
  <c r="AD26" i="1"/>
  <c r="AI26" i="1" s="1"/>
  <c r="AE25" i="1"/>
  <c r="Y37" i="1"/>
  <c r="AA37" i="1"/>
  <c r="AB37" i="1" s="1"/>
  <c r="Z37" i="1"/>
  <c r="T31" i="1"/>
  <c r="U31" i="1"/>
  <c r="V31" i="1"/>
  <c r="K27" i="1"/>
  <c r="C28" i="1" l="1"/>
  <c r="AK28" i="1" s="1"/>
  <c r="AN27" i="1"/>
  <c r="E28" i="1"/>
  <c r="D28" i="1"/>
  <c r="AL28" i="1" s="1"/>
  <c r="AG26" i="1"/>
  <c r="AH26" i="1" s="1"/>
  <c r="AF26" i="1"/>
  <c r="AA38" i="1"/>
  <c r="AB38" i="1" s="1"/>
  <c r="Y38" i="1"/>
  <c r="Z38" i="1"/>
  <c r="W31" i="1"/>
  <c r="H28" i="1"/>
  <c r="J28" i="1"/>
  <c r="I28" i="1"/>
  <c r="AE26" i="1" l="1"/>
  <c r="F28" i="1"/>
  <c r="AM28" i="1"/>
  <c r="AD27" i="1"/>
  <c r="AI27" i="1" s="1"/>
  <c r="AA39" i="1"/>
  <c r="AB39" i="1" s="1"/>
  <c r="Y39" i="1"/>
  <c r="Z39" i="1"/>
  <c r="V32" i="1"/>
  <c r="W32" i="1" s="1"/>
  <c r="T32" i="1"/>
  <c r="U32" i="1"/>
  <c r="K28" i="1"/>
  <c r="C29" i="1" l="1"/>
  <c r="AK29" i="1" s="1"/>
  <c r="AN28" i="1"/>
  <c r="E29" i="1"/>
  <c r="D29" i="1"/>
  <c r="AL29" i="1" s="1"/>
  <c r="AG27" i="1"/>
  <c r="AH27" i="1" s="1"/>
  <c r="AF27" i="1"/>
  <c r="Z40" i="1"/>
  <c r="AA40" i="1"/>
  <c r="AB40" i="1" s="1"/>
  <c r="Y40" i="1"/>
  <c r="V33" i="1"/>
  <c r="T33" i="1"/>
  <c r="U33" i="1"/>
  <c r="H29" i="1"/>
  <c r="I29" i="1"/>
  <c r="J29" i="1"/>
  <c r="AE27" i="1" l="1"/>
  <c r="F29" i="1"/>
  <c r="AM29" i="1"/>
  <c r="AD28" i="1"/>
  <c r="AI28" i="1" s="1"/>
  <c r="Y41" i="1"/>
  <c r="AA41" i="1"/>
  <c r="AB41" i="1" s="1"/>
  <c r="Z41" i="1"/>
  <c r="W33" i="1"/>
  <c r="K29" i="1"/>
  <c r="C30" i="1" l="1"/>
  <c r="AK30" i="1" s="1"/>
  <c r="AN29" i="1"/>
  <c r="E30" i="1"/>
  <c r="D30" i="1"/>
  <c r="AL30" i="1" s="1"/>
  <c r="AG28" i="1"/>
  <c r="AH28" i="1" s="1"/>
  <c r="AF28" i="1"/>
  <c r="AA42" i="1"/>
  <c r="AB42" i="1" s="1"/>
  <c r="Z42" i="1"/>
  <c r="Y42" i="1"/>
  <c r="V34" i="1"/>
  <c r="W34" i="1" s="1"/>
  <c r="T34" i="1"/>
  <c r="U34" i="1"/>
  <c r="H30" i="1"/>
  <c r="J30" i="1"/>
  <c r="I30" i="1"/>
  <c r="AE28" i="1" l="1"/>
  <c r="F30" i="1"/>
  <c r="AM30" i="1"/>
  <c r="AD29" i="1"/>
  <c r="AI29" i="1" s="1"/>
  <c r="AA43" i="1"/>
  <c r="AB43" i="1" s="1"/>
  <c r="Z43" i="1"/>
  <c r="Y43" i="1"/>
  <c r="U35" i="1"/>
  <c r="V35" i="1"/>
  <c r="W35" i="1" s="1"/>
  <c r="T35" i="1"/>
  <c r="K30" i="1"/>
  <c r="C31" i="1" l="1"/>
  <c r="AK31" i="1" s="1"/>
  <c r="AN30" i="1"/>
  <c r="D31" i="1"/>
  <c r="AL31" i="1" s="1"/>
  <c r="E31" i="1"/>
  <c r="AG29" i="1"/>
  <c r="AH29" i="1" s="1"/>
  <c r="AF29" i="1"/>
  <c r="AA44" i="1"/>
  <c r="AB44" i="1" s="1"/>
  <c r="Y44" i="1"/>
  <c r="Z44" i="1"/>
  <c r="U36" i="1"/>
  <c r="V36" i="1"/>
  <c r="T36" i="1"/>
  <c r="H31" i="1"/>
  <c r="J31" i="1"/>
  <c r="I31" i="1"/>
  <c r="AE29" i="1" l="1"/>
  <c r="F31" i="1"/>
  <c r="AM31" i="1"/>
  <c r="AD30" i="1"/>
  <c r="AI30" i="1" s="1"/>
  <c r="AA45" i="1"/>
  <c r="AB45" i="1" s="1"/>
  <c r="Z45" i="1"/>
  <c r="Y45" i="1"/>
  <c r="W36" i="1"/>
  <c r="K31" i="1"/>
  <c r="C32" i="1" l="1"/>
  <c r="AK32" i="1" s="1"/>
  <c r="AN31" i="1"/>
  <c r="E32" i="1"/>
  <c r="D32" i="1"/>
  <c r="AL32" i="1" s="1"/>
  <c r="AF30" i="1"/>
  <c r="AG30" i="1"/>
  <c r="AH30" i="1" s="1"/>
  <c r="Z46" i="1"/>
  <c r="Y46" i="1"/>
  <c r="AA46" i="1"/>
  <c r="AB46" i="1" s="1"/>
  <c r="V37" i="1"/>
  <c r="T37" i="1"/>
  <c r="U37" i="1"/>
  <c r="I32" i="1"/>
  <c r="J32" i="1"/>
  <c r="H32" i="1"/>
  <c r="F32" i="1" l="1"/>
  <c r="AM32" i="1"/>
  <c r="AD31" i="1"/>
  <c r="AI31" i="1" s="1"/>
  <c r="AE30" i="1"/>
  <c r="Z47" i="1"/>
  <c r="Y47" i="1"/>
  <c r="AA47" i="1"/>
  <c r="AB47" i="1" s="1"/>
  <c r="W37" i="1"/>
  <c r="K32" i="1"/>
  <c r="C33" i="1" l="1"/>
  <c r="AK33" i="1" s="1"/>
  <c r="AN32" i="1"/>
  <c r="E33" i="1"/>
  <c r="D33" i="1"/>
  <c r="AL33" i="1" s="1"/>
  <c r="AF31" i="1"/>
  <c r="AG31" i="1"/>
  <c r="AH31" i="1" s="1"/>
  <c r="Y48" i="1"/>
  <c r="Z48" i="1"/>
  <c r="AA48" i="1"/>
  <c r="AB48" i="1" s="1"/>
  <c r="T38" i="1"/>
  <c r="U38" i="1"/>
  <c r="V38" i="1"/>
  <c r="H33" i="1"/>
  <c r="I33" i="1"/>
  <c r="J33" i="1"/>
  <c r="F33" i="1" l="1"/>
  <c r="AM33" i="1"/>
  <c r="AD32" i="1"/>
  <c r="AI32" i="1" s="1"/>
  <c r="AE31" i="1"/>
  <c r="Z49" i="1"/>
  <c r="Y49" i="1"/>
  <c r="AA49" i="1"/>
  <c r="AB49" i="1" s="1"/>
  <c r="W38" i="1"/>
  <c r="K33" i="1"/>
  <c r="C34" i="1" l="1"/>
  <c r="AK34" i="1" s="1"/>
  <c r="AN33" i="1"/>
  <c r="E34" i="1"/>
  <c r="D34" i="1"/>
  <c r="AL34" i="1" s="1"/>
  <c r="AF32" i="1"/>
  <c r="AG32" i="1"/>
  <c r="AH32" i="1" s="1"/>
  <c r="Z50" i="1"/>
  <c r="AA50" i="1"/>
  <c r="AB50" i="1" s="1"/>
  <c r="Y50" i="1"/>
  <c r="T39" i="1"/>
  <c r="U39" i="1"/>
  <c r="V39" i="1"/>
  <c r="H34" i="1"/>
  <c r="I34" i="1"/>
  <c r="J34" i="1"/>
  <c r="F34" i="1" l="1"/>
  <c r="AM34" i="1"/>
  <c r="AD33" i="1"/>
  <c r="AI33" i="1" s="1"/>
  <c r="AE32" i="1"/>
  <c r="Y51" i="1"/>
  <c r="Z51" i="1"/>
  <c r="AA51" i="1"/>
  <c r="AB51" i="1" s="1"/>
  <c r="W39" i="1"/>
  <c r="K34" i="1"/>
  <c r="C35" i="1" l="1"/>
  <c r="AK35" i="1" s="1"/>
  <c r="AN34" i="1"/>
  <c r="E35" i="1"/>
  <c r="D35" i="1"/>
  <c r="AL35" i="1" s="1"/>
  <c r="AG33" i="1"/>
  <c r="AH33" i="1" s="1"/>
  <c r="AF33" i="1"/>
  <c r="AA52" i="1"/>
  <c r="AB52" i="1" s="1"/>
  <c r="Z52" i="1"/>
  <c r="Y52" i="1"/>
  <c r="V40" i="1"/>
  <c r="T40" i="1"/>
  <c r="U40" i="1"/>
  <c r="H35" i="1"/>
  <c r="J35" i="1"/>
  <c r="I35" i="1"/>
  <c r="AE33" i="1" l="1"/>
  <c r="F35" i="1"/>
  <c r="AM35" i="1"/>
  <c r="AD34" i="1"/>
  <c r="AI34" i="1" s="1"/>
  <c r="Z53" i="1"/>
  <c r="Y53" i="1"/>
  <c r="AA53" i="1"/>
  <c r="AB53" i="1" s="1"/>
  <c r="W40" i="1"/>
  <c r="K35" i="1"/>
  <c r="C36" i="1" l="1"/>
  <c r="AK36" i="1" s="1"/>
  <c r="AN35" i="1"/>
  <c r="D36" i="1"/>
  <c r="AL36" i="1" s="1"/>
  <c r="E36" i="1"/>
  <c r="AF34" i="1"/>
  <c r="AG34" i="1"/>
  <c r="AH34" i="1" s="1"/>
  <c r="Z54" i="1"/>
  <c r="Y54" i="1"/>
  <c r="AA54" i="1"/>
  <c r="AB54" i="1" s="1"/>
  <c r="U41" i="1"/>
  <c r="T41" i="1"/>
  <c r="V41" i="1"/>
  <c r="H36" i="1"/>
  <c r="I36" i="1"/>
  <c r="J36" i="1"/>
  <c r="F36" i="1" l="1"/>
  <c r="AM36" i="1"/>
  <c r="AD35" i="1"/>
  <c r="AI35" i="1" s="1"/>
  <c r="AE34" i="1"/>
  <c r="Y55" i="1"/>
  <c r="Z55" i="1"/>
  <c r="AA55" i="1"/>
  <c r="AB55" i="1" s="1"/>
  <c r="W41" i="1"/>
  <c r="K36" i="1"/>
  <c r="C37" i="1" l="1"/>
  <c r="AK37" i="1" s="1"/>
  <c r="AN36" i="1"/>
  <c r="D37" i="1"/>
  <c r="AL37" i="1" s="1"/>
  <c r="E37" i="1"/>
  <c r="AF35" i="1"/>
  <c r="AG35" i="1"/>
  <c r="AH35" i="1" s="1"/>
  <c r="Y56" i="1"/>
  <c r="Z56" i="1"/>
  <c r="AA56" i="1"/>
  <c r="AB56" i="1" s="1"/>
  <c r="V42" i="1"/>
  <c r="W42" i="1" s="1"/>
  <c r="T42" i="1"/>
  <c r="U42" i="1"/>
  <c r="H37" i="1"/>
  <c r="J37" i="1"/>
  <c r="I37" i="1"/>
  <c r="F37" i="1" l="1"/>
  <c r="AM37" i="1"/>
  <c r="AD36" i="1"/>
  <c r="AI36" i="1" s="1"/>
  <c r="AE35" i="1"/>
  <c r="Y57" i="1"/>
  <c r="Z57" i="1"/>
  <c r="AA57" i="1"/>
  <c r="AB57" i="1" s="1"/>
  <c r="V43" i="1"/>
  <c r="W43" i="1" s="1"/>
  <c r="T43" i="1"/>
  <c r="U43" i="1"/>
  <c r="K37" i="1"/>
  <c r="C38" i="1" l="1"/>
  <c r="AK38" i="1" s="1"/>
  <c r="AN37" i="1"/>
  <c r="D38" i="1"/>
  <c r="AL38" i="1" s="1"/>
  <c r="E38" i="1"/>
  <c r="AF36" i="1"/>
  <c r="AG36" i="1"/>
  <c r="AH36" i="1" s="1"/>
  <c r="AA58" i="1"/>
  <c r="AB58" i="1" s="1"/>
  <c r="Y58" i="1"/>
  <c r="Z58" i="1"/>
  <c r="V44" i="1"/>
  <c r="W44" i="1" s="1"/>
  <c r="U44" i="1"/>
  <c r="T44" i="1"/>
  <c r="H38" i="1"/>
  <c r="J38" i="1"/>
  <c r="I38" i="1"/>
  <c r="F38" i="1" l="1"/>
  <c r="AM38" i="1"/>
  <c r="AD37" i="1"/>
  <c r="AI37" i="1" s="1"/>
  <c r="AE36" i="1"/>
  <c r="AA59" i="1"/>
  <c r="AB59" i="1" s="1"/>
  <c r="Y59" i="1"/>
  <c r="Z59" i="1"/>
  <c r="V45" i="1"/>
  <c r="W45" i="1" s="1"/>
  <c r="U45" i="1"/>
  <c r="T45" i="1"/>
  <c r="K38" i="1"/>
  <c r="C39" i="1" l="1"/>
  <c r="AK39" i="1" s="1"/>
  <c r="AN38" i="1"/>
  <c r="D39" i="1"/>
  <c r="AL39" i="1" s="1"/>
  <c r="E39" i="1"/>
  <c r="AF37" i="1"/>
  <c r="AG37" i="1"/>
  <c r="AH37" i="1" s="1"/>
  <c r="AA60" i="1"/>
  <c r="AB60" i="1" s="1"/>
  <c r="Y60" i="1"/>
  <c r="Z60" i="1"/>
  <c r="U46" i="1"/>
  <c r="T46" i="1"/>
  <c r="V46" i="1"/>
  <c r="H39" i="1"/>
  <c r="I39" i="1"/>
  <c r="J39" i="1"/>
  <c r="F39" i="1" l="1"/>
  <c r="AM39" i="1"/>
  <c r="AD38" i="1"/>
  <c r="AI38" i="1" s="1"/>
  <c r="AE37" i="1"/>
  <c r="AA61" i="1"/>
  <c r="AB61" i="1" s="1"/>
  <c r="Y61" i="1"/>
  <c r="Z61" i="1"/>
  <c r="W46" i="1"/>
  <c r="K39" i="1"/>
  <c r="C40" i="1" l="1"/>
  <c r="AK40" i="1" s="1"/>
  <c r="AN39" i="1"/>
  <c r="E40" i="1"/>
  <c r="D40" i="1"/>
  <c r="AL40" i="1" s="1"/>
  <c r="AG38" i="1"/>
  <c r="AH38" i="1" s="1"/>
  <c r="AF38" i="1"/>
  <c r="AA62" i="1"/>
  <c r="AB62" i="1" s="1"/>
  <c r="Z62" i="1"/>
  <c r="Y62" i="1"/>
  <c r="T47" i="1"/>
  <c r="V47" i="1"/>
  <c r="W47" i="1" s="1"/>
  <c r="U47" i="1"/>
  <c r="H40" i="1"/>
  <c r="I40" i="1"/>
  <c r="J40" i="1"/>
  <c r="AE38" i="1" l="1"/>
  <c r="F40" i="1"/>
  <c r="AM40" i="1"/>
  <c r="AD39" i="1"/>
  <c r="AI39" i="1" s="1"/>
  <c r="AA63" i="1"/>
  <c r="AB63" i="1" s="1"/>
  <c r="Z63" i="1"/>
  <c r="Y63" i="1"/>
  <c r="V48" i="1"/>
  <c r="W48" i="1" s="1"/>
  <c r="T48" i="1"/>
  <c r="U48" i="1"/>
  <c r="K40" i="1"/>
  <c r="C41" i="1" l="1"/>
  <c r="AK41" i="1" s="1"/>
  <c r="AN40" i="1"/>
  <c r="D41" i="1"/>
  <c r="AL41" i="1" s="1"/>
  <c r="E41" i="1"/>
  <c r="AG39" i="1"/>
  <c r="AH39" i="1" s="1"/>
  <c r="AF39" i="1"/>
  <c r="Z64" i="1"/>
  <c r="AA64" i="1"/>
  <c r="AB64" i="1" s="1"/>
  <c r="Y64" i="1"/>
  <c r="U49" i="1"/>
  <c r="T49" i="1"/>
  <c r="V49" i="1"/>
  <c r="H41" i="1"/>
  <c r="I41" i="1"/>
  <c r="J41" i="1"/>
  <c r="AE39" i="1" l="1"/>
  <c r="F41" i="1"/>
  <c r="AM41" i="1"/>
  <c r="AD40" i="1"/>
  <c r="AI40" i="1" s="1"/>
  <c r="Z65" i="1"/>
  <c r="Y65" i="1"/>
  <c r="AA65" i="1"/>
  <c r="AB65" i="1" s="1"/>
  <c r="W49" i="1"/>
  <c r="K41" i="1"/>
  <c r="C42" i="1" l="1"/>
  <c r="AK42" i="1" s="1"/>
  <c r="AN41" i="1"/>
  <c r="D42" i="1"/>
  <c r="AL42" i="1" s="1"/>
  <c r="E42" i="1"/>
  <c r="AG40" i="1"/>
  <c r="AH40" i="1" s="1"/>
  <c r="AF40" i="1"/>
  <c r="Z66" i="1"/>
  <c r="Y66" i="1"/>
  <c r="AA66" i="1"/>
  <c r="AB66" i="1" s="1"/>
  <c r="V50" i="1"/>
  <c r="W50" i="1" s="1"/>
  <c r="T50" i="1"/>
  <c r="U50" i="1"/>
  <c r="H42" i="1"/>
  <c r="J42" i="1"/>
  <c r="I42" i="1"/>
  <c r="AE40" i="1" l="1"/>
  <c r="F42" i="1"/>
  <c r="AM42" i="1"/>
  <c r="AD41" i="1"/>
  <c r="AI41" i="1" s="1"/>
  <c r="Z67" i="1"/>
  <c r="AA67" i="1"/>
  <c r="AB67" i="1" s="1"/>
  <c r="Y67" i="1"/>
  <c r="U51" i="1"/>
  <c r="T51" i="1"/>
  <c r="V51" i="1"/>
  <c r="K42" i="1"/>
  <c r="C43" i="1" l="1"/>
  <c r="AK43" i="1" s="1"/>
  <c r="AN42" i="1"/>
  <c r="E43" i="1"/>
  <c r="D43" i="1"/>
  <c r="AL43" i="1" s="1"/>
  <c r="AF41" i="1"/>
  <c r="AG41" i="1"/>
  <c r="AH41" i="1" s="1"/>
  <c r="AA68" i="1"/>
  <c r="AB68" i="1" s="1"/>
  <c r="Z68" i="1"/>
  <c r="Y68" i="1"/>
  <c r="W51" i="1"/>
  <c r="H43" i="1"/>
  <c r="J43" i="1"/>
  <c r="I43" i="1"/>
  <c r="F43" i="1" l="1"/>
  <c r="AM43" i="1"/>
  <c r="AD42" i="1"/>
  <c r="AI42" i="1" s="1"/>
  <c r="AE41" i="1"/>
  <c r="Y69" i="1"/>
  <c r="Z69" i="1"/>
  <c r="AA69" i="1"/>
  <c r="AB69" i="1" s="1"/>
  <c r="U52" i="1"/>
  <c r="V52" i="1"/>
  <c r="T52" i="1"/>
  <c r="K43" i="1"/>
  <c r="C44" i="1" l="1"/>
  <c r="AK44" i="1" s="1"/>
  <c r="AN43" i="1"/>
  <c r="E44" i="1"/>
  <c r="D44" i="1"/>
  <c r="AL44" i="1" s="1"/>
  <c r="AG42" i="1"/>
  <c r="AF42" i="1"/>
  <c r="Y70" i="1"/>
  <c r="AA70" i="1"/>
  <c r="AB70" i="1" s="1"/>
  <c r="Z70" i="1"/>
  <c r="W52" i="1"/>
  <c r="H44" i="1"/>
  <c r="J44" i="1"/>
  <c r="I44" i="1"/>
  <c r="F44" i="1" l="1"/>
  <c r="AM44" i="1"/>
  <c r="AE42" i="1"/>
  <c r="AH42" i="1"/>
  <c r="Z71" i="1"/>
  <c r="Y71" i="1"/>
  <c r="AA71" i="1"/>
  <c r="AB71" i="1" s="1"/>
  <c r="V53" i="1"/>
  <c r="U53" i="1"/>
  <c r="T53" i="1"/>
  <c r="K44" i="1"/>
  <c r="C45" i="1" l="1"/>
  <c r="AK45" i="1" s="1"/>
  <c r="AN44" i="1"/>
  <c r="E45" i="1"/>
  <c r="D45" i="1"/>
  <c r="AL45" i="1" s="1"/>
  <c r="AD43" i="1"/>
  <c r="AI43" i="1" s="1"/>
  <c r="Z72" i="1"/>
  <c r="Y72" i="1"/>
  <c r="AA72" i="1"/>
  <c r="AB72" i="1" s="1"/>
  <c r="W53" i="1"/>
  <c r="H45" i="1"/>
  <c r="J45" i="1"/>
  <c r="I45" i="1"/>
  <c r="F45" i="1" l="1"/>
  <c r="AM45" i="1"/>
  <c r="AG43" i="1"/>
  <c r="AH43" i="1" s="1"/>
  <c r="AF43" i="1"/>
  <c r="Y73" i="1"/>
  <c r="Z73" i="1"/>
  <c r="AA73" i="1"/>
  <c r="AB73" i="1" s="1"/>
  <c r="T54" i="1"/>
  <c r="V54" i="1"/>
  <c r="U54" i="1"/>
  <c r="K45" i="1"/>
  <c r="AE43" i="1" l="1"/>
  <c r="C46" i="1"/>
  <c r="AK46" i="1" s="1"/>
  <c r="AN45" i="1"/>
  <c r="D46" i="1"/>
  <c r="AL46" i="1" s="1"/>
  <c r="E46" i="1"/>
  <c r="AM46" i="1" s="1"/>
  <c r="AD44" i="1"/>
  <c r="AI44" i="1" s="1"/>
  <c r="AA74" i="1"/>
  <c r="AB74" i="1" s="1"/>
  <c r="Y74" i="1"/>
  <c r="Z74" i="1"/>
  <c r="W54" i="1"/>
  <c r="H46" i="1"/>
  <c r="I46" i="1"/>
  <c r="J46" i="1"/>
  <c r="F46" i="1" l="1"/>
  <c r="D47" i="1" s="1"/>
  <c r="AL47" i="1" s="1"/>
  <c r="AG44" i="1"/>
  <c r="AH44" i="1" s="1"/>
  <c r="AF44" i="1"/>
  <c r="AA75" i="1"/>
  <c r="AB75" i="1" s="1"/>
  <c r="Y75" i="1"/>
  <c r="Z75" i="1"/>
  <c r="V55" i="1"/>
  <c r="T55" i="1"/>
  <c r="U55" i="1"/>
  <c r="K46" i="1"/>
  <c r="E47" i="1" l="1"/>
  <c r="F47" i="1" s="1"/>
  <c r="AN46" i="1"/>
  <c r="C47" i="1"/>
  <c r="AK47" i="1" s="1"/>
  <c r="AE44" i="1"/>
  <c r="AD45" i="1"/>
  <c r="AI45" i="1" s="1"/>
  <c r="Z76" i="1"/>
  <c r="AA76" i="1"/>
  <c r="AB76" i="1" s="1"/>
  <c r="Y76" i="1"/>
  <c r="W55" i="1"/>
  <c r="H47" i="1"/>
  <c r="J47" i="1"/>
  <c r="I47" i="1"/>
  <c r="AM47" i="1" l="1"/>
  <c r="AN47" i="1"/>
  <c r="C48" i="1"/>
  <c r="AK48" i="1" s="1"/>
  <c r="D48" i="1"/>
  <c r="AL48" i="1" s="1"/>
  <c r="E48" i="1"/>
  <c r="AG45" i="1"/>
  <c r="AH45" i="1" s="1"/>
  <c r="AF45" i="1"/>
  <c r="Y77" i="1"/>
  <c r="Z77" i="1"/>
  <c r="AA77" i="1"/>
  <c r="AB77" i="1" s="1"/>
  <c r="V56" i="1"/>
  <c r="W56" i="1" s="1"/>
  <c r="T56" i="1"/>
  <c r="U56" i="1"/>
  <c r="K47" i="1"/>
  <c r="AE45" i="1" l="1"/>
  <c r="F48" i="1"/>
  <c r="AM48" i="1"/>
  <c r="AD46" i="1"/>
  <c r="AI46" i="1" s="1"/>
  <c r="Y78" i="1"/>
  <c r="AA78" i="1"/>
  <c r="AB78" i="1" s="1"/>
  <c r="Z78" i="1"/>
  <c r="U57" i="1"/>
  <c r="V57" i="1"/>
  <c r="T57" i="1"/>
  <c r="H48" i="1"/>
  <c r="I48" i="1"/>
  <c r="J48" i="1"/>
  <c r="C49" i="1" l="1"/>
  <c r="AK49" i="1" s="1"/>
  <c r="AN48" i="1"/>
  <c r="D49" i="1"/>
  <c r="AL49" i="1" s="1"/>
  <c r="E49" i="1"/>
  <c r="AG46" i="1"/>
  <c r="AH46" i="1" s="1"/>
  <c r="AF46" i="1"/>
  <c r="AE46" i="1" s="1"/>
  <c r="Y79" i="1"/>
  <c r="AA79" i="1"/>
  <c r="AB79" i="1" s="1"/>
  <c r="Z79" i="1"/>
  <c r="W57" i="1"/>
  <c r="K48" i="1"/>
  <c r="F49" i="1" l="1"/>
  <c r="AM49" i="1"/>
  <c r="AD47" i="1"/>
  <c r="AI47" i="1" s="1"/>
  <c r="AA80" i="1"/>
  <c r="AB80" i="1" s="1"/>
  <c r="Y80" i="1"/>
  <c r="Z80" i="1"/>
  <c r="V58" i="1"/>
  <c r="W58" i="1" s="1"/>
  <c r="T58" i="1"/>
  <c r="U58" i="1"/>
  <c r="H49" i="1"/>
  <c r="I49" i="1"/>
  <c r="J49" i="1"/>
  <c r="C50" i="1" l="1"/>
  <c r="AK50" i="1" s="1"/>
  <c r="AN49" i="1"/>
  <c r="E50" i="1"/>
  <c r="D50" i="1"/>
  <c r="AL50" i="1" s="1"/>
  <c r="AG47" i="1"/>
  <c r="AH47" i="1" s="1"/>
  <c r="AF47" i="1"/>
  <c r="Z81" i="1"/>
  <c r="AA81" i="1"/>
  <c r="AB81" i="1" s="1"/>
  <c r="Y81" i="1"/>
  <c r="V59" i="1"/>
  <c r="W59" i="1" s="1"/>
  <c r="T59" i="1"/>
  <c r="U59" i="1"/>
  <c r="K49" i="1"/>
  <c r="AE47" i="1" l="1"/>
  <c r="F50" i="1"/>
  <c r="AM50" i="1"/>
  <c r="AD48" i="1"/>
  <c r="AI48" i="1" s="1"/>
  <c r="Z82" i="1"/>
  <c r="Y82" i="1"/>
  <c r="AA82" i="1"/>
  <c r="AB82" i="1" s="1"/>
  <c r="V60" i="1"/>
  <c r="W60" i="1" s="1"/>
  <c r="U60" i="1"/>
  <c r="T60" i="1"/>
  <c r="H50" i="1"/>
  <c r="J50" i="1"/>
  <c r="I50" i="1"/>
  <c r="C51" i="1" l="1"/>
  <c r="AK51" i="1" s="1"/>
  <c r="AN50" i="1"/>
  <c r="D51" i="1"/>
  <c r="AL51" i="1" s="1"/>
  <c r="E51" i="1"/>
  <c r="AF48" i="1"/>
  <c r="AG48" i="1"/>
  <c r="AH48" i="1" s="1"/>
  <c r="Y83" i="1"/>
  <c r="Z83" i="1"/>
  <c r="AA83" i="1"/>
  <c r="AB83" i="1" s="1"/>
  <c r="V61" i="1"/>
  <c r="W61" i="1" s="1"/>
  <c r="U61" i="1"/>
  <c r="T61" i="1"/>
  <c r="K50" i="1"/>
  <c r="F51" i="1" l="1"/>
  <c r="AM51" i="1"/>
  <c r="AD49" i="1"/>
  <c r="AI49" i="1" s="1"/>
  <c r="AE48" i="1"/>
  <c r="Z84" i="1"/>
  <c r="AA84" i="1"/>
  <c r="AB84" i="1" s="1"/>
  <c r="Y84" i="1"/>
  <c r="U62" i="1"/>
  <c r="V62" i="1"/>
  <c r="T62" i="1"/>
  <c r="H51" i="1"/>
  <c r="J51" i="1"/>
  <c r="I51" i="1"/>
  <c r="C52" i="1" l="1"/>
  <c r="AK52" i="1" s="1"/>
  <c r="AN51" i="1"/>
  <c r="E52" i="1"/>
  <c r="D52" i="1"/>
  <c r="AL52" i="1" s="1"/>
  <c r="AF49" i="1"/>
  <c r="AG49" i="1"/>
  <c r="AH49" i="1" s="1"/>
  <c r="Z85" i="1"/>
  <c r="AA85" i="1"/>
  <c r="AB85" i="1" s="1"/>
  <c r="Y85" i="1"/>
  <c r="W62" i="1"/>
  <c r="K51" i="1"/>
  <c r="F52" i="1" l="1"/>
  <c r="AM52" i="1"/>
  <c r="AD50" i="1"/>
  <c r="AI50" i="1" s="1"/>
  <c r="AE49" i="1"/>
  <c r="AA86" i="1"/>
  <c r="AB86" i="1" s="1"/>
  <c r="Z86" i="1"/>
  <c r="Y86" i="1"/>
  <c r="T63" i="1"/>
  <c r="U63" i="1"/>
  <c r="V63" i="1"/>
  <c r="H52" i="1"/>
  <c r="J52" i="1"/>
  <c r="I52" i="1"/>
  <c r="C53" i="1" l="1"/>
  <c r="AK53" i="1" s="1"/>
  <c r="AN52" i="1"/>
  <c r="D53" i="1"/>
  <c r="AL53" i="1" s="1"/>
  <c r="E53" i="1"/>
  <c r="AF50" i="1"/>
  <c r="AG50" i="1"/>
  <c r="AH50" i="1" s="1"/>
  <c r="Y87" i="1"/>
  <c r="AA87" i="1"/>
  <c r="AB87" i="1" s="1"/>
  <c r="Z87" i="1"/>
  <c r="W63" i="1"/>
  <c r="K52" i="1"/>
  <c r="F53" i="1" l="1"/>
  <c r="AM53" i="1"/>
  <c r="AD51" i="1"/>
  <c r="AI51" i="1" s="1"/>
  <c r="AE50" i="1"/>
  <c r="Y88" i="1"/>
  <c r="Z88" i="1"/>
  <c r="AA88" i="1"/>
  <c r="AB88" i="1" s="1"/>
  <c r="V64" i="1"/>
  <c r="W64" i="1" s="1"/>
  <c r="T64" i="1"/>
  <c r="U64" i="1"/>
  <c r="H53" i="1"/>
  <c r="J53" i="1"/>
  <c r="I53" i="1"/>
  <c r="C54" i="1" l="1"/>
  <c r="AK54" i="1" s="1"/>
  <c r="AN53" i="1"/>
  <c r="D54" i="1"/>
  <c r="AL54" i="1" s="1"/>
  <c r="E54" i="1"/>
  <c r="AG51" i="1"/>
  <c r="AH51" i="1" s="1"/>
  <c r="AF51" i="1"/>
  <c r="Y89" i="1"/>
  <c r="Z89" i="1"/>
  <c r="AA89" i="1"/>
  <c r="AB89" i="1" s="1"/>
  <c r="U65" i="1"/>
  <c r="T65" i="1"/>
  <c r="V65" i="1"/>
  <c r="K53" i="1"/>
  <c r="AE51" i="1" l="1"/>
  <c r="F54" i="1"/>
  <c r="AM54" i="1"/>
  <c r="AD52" i="1"/>
  <c r="AI52" i="1" s="1"/>
  <c r="AA90" i="1"/>
  <c r="AB90" i="1" s="1"/>
  <c r="Z90" i="1"/>
  <c r="Y90" i="1"/>
  <c r="W65" i="1"/>
  <c r="H54" i="1"/>
  <c r="J54" i="1"/>
  <c r="I54" i="1"/>
  <c r="C55" i="1" l="1"/>
  <c r="AK55" i="1" s="1"/>
  <c r="AN54" i="1"/>
  <c r="D55" i="1"/>
  <c r="AL55" i="1" s="1"/>
  <c r="E55" i="1"/>
  <c r="AG52" i="1"/>
  <c r="AF52" i="1"/>
  <c r="AA91" i="1"/>
  <c r="AB91" i="1" s="1"/>
  <c r="Z91" i="1"/>
  <c r="Y91" i="1"/>
  <c r="V66" i="1"/>
  <c r="W66" i="1" s="1"/>
  <c r="U66" i="1"/>
  <c r="T66" i="1"/>
  <c r="K54" i="1"/>
  <c r="F55" i="1" l="1"/>
  <c r="AM55" i="1"/>
  <c r="AE52" i="1"/>
  <c r="AH52" i="1"/>
  <c r="Z92" i="1"/>
  <c r="AA92" i="1"/>
  <c r="AB92" i="1" s="1"/>
  <c r="Y92" i="1"/>
  <c r="U67" i="1"/>
  <c r="T67" i="1"/>
  <c r="V67" i="1"/>
  <c r="H55" i="1"/>
  <c r="J55" i="1"/>
  <c r="I55" i="1"/>
  <c r="C56" i="1" l="1"/>
  <c r="AK56" i="1" s="1"/>
  <c r="AN55" i="1"/>
  <c r="E56" i="1"/>
  <c r="D56" i="1"/>
  <c r="AL56" i="1" s="1"/>
  <c r="AD53" i="1"/>
  <c r="AI53" i="1" s="1"/>
  <c r="Y93" i="1"/>
  <c r="Z93" i="1"/>
  <c r="AA93" i="1"/>
  <c r="AB93" i="1" s="1"/>
  <c r="W67" i="1"/>
  <c r="K55" i="1"/>
  <c r="F56" i="1" l="1"/>
  <c r="AM56" i="1"/>
  <c r="AG53" i="1"/>
  <c r="AH53" i="1" s="1"/>
  <c r="AF53" i="1"/>
  <c r="Y94" i="1"/>
  <c r="Z94" i="1"/>
  <c r="AA94" i="1"/>
  <c r="AB94" i="1" s="1"/>
  <c r="U68" i="1"/>
  <c r="V68" i="1"/>
  <c r="T68" i="1"/>
  <c r="H56" i="1"/>
  <c r="I56" i="1"/>
  <c r="J56" i="1"/>
  <c r="AE53" i="1" l="1"/>
  <c r="C57" i="1"/>
  <c r="AK57" i="1" s="1"/>
  <c r="AN56" i="1"/>
  <c r="D57" i="1"/>
  <c r="AL57" i="1" s="1"/>
  <c r="E57" i="1"/>
  <c r="AD54" i="1"/>
  <c r="AI54" i="1" s="1"/>
  <c r="Y95" i="1"/>
  <c r="AA95" i="1"/>
  <c r="AB95" i="1" s="1"/>
  <c r="Z95" i="1"/>
  <c r="W68" i="1"/>
  <c r="K56" i="1"/>
  <c r="F57" i="1" l="1"/>
  <c r="AM57" i="1"/>
  <c r="AG54" i="1"/>
  <c r="AH54" i="1" s="1"/>
  <c r="AF54" i="1"/>
  <c r="Y96" i="1"/>
  <c r="Z96" i="1"/>
  <c r="AA96" i="1"/>
  <c r="AB96" i="1" s="1"/>
  <c r="U69" i="1"/>
  <c r="T69" i="1"/>
  <c r="V69" i="1"/>
  <c r="J57" i="1"/>
  <c r="H57" i="1"/>
  <c r="I57" i="1"/>
  <c r="AE54" i="1" l="1"/>
  <c r="C58" i="1"/>
  <c r="AK58" i="1" s="1"/>
  <c r="AN57" i="1"/>
  <c r="E58" i="1"/>
  <c r="D58" i="1"/>
  <c r="AL58" i="1" s="1"/>
  <c r="AD55" i="1"/>
  <c r="AI55" i="1" s="1"/>
  <c r="Z97" i="1"/>
  <c r="AA97" i="1"/>
  <c r="AB97" i="1" s="1"/>
  <c r="Y97" i="1"/>
  <c r="W69" i="1"/>
  <c r="K57" i="1"/>
  <c r="F58" i="1" l="1"/>
  <c r="AM58" i="1"/>
  <c r="AG55" i="1"/>
  <c r="AH55" i="1" s="1"/>
  <c r="AF55" i="1"/>
  <c r="AA98" i="1"/>
  <c r="AB98" i="1" s="1"/>
  <c r="Z98" i="1"/>
  <c r="Y98" i="1"/>
  <c r="T70" i="1"/>
  <c r="U70" i="1"/>
  <c r="V70" i="1"/>
  <c r="I58" i="1"/>
  <c r="J58" i="1"/>
  <c r="H58" i="1"/>
  <c r="AE55" i="1" l="1"/>
  <c r="C59" i="1"/>
  <c r="AK59" i="1" s="1"/>
  <c r="AN58" i="1"/>
  <c r="E59" i="1"/>
  <c r="D59" i="1"/>
  <c r="AL59" i="1" s="1"/>
  <c r="AD56" i="1"/>
  <c r="AI56" i="1" s="1"/>
  <c r="Y99" i="1"/>
  <c r="AA99" i="1"/>
  <c r="AB99" i="1" s="1"/>
  <c r="Z99" i="1"/>
  <c r="W70" i="1"/>
  <c r="K58" i="1"/>
  <c r="F59" i="1" l="1"/>
  <c r="AM59" i="1"/>
  <c r="AF56" i="1"/>
  <c r="AG56" i="1"/>
  <c r="AH56" i="1" s="1"/>
  <c r="Y100" i="1"/>
  <c r="AA100" i="1"/>
  <c r="AB100" i="1" s="1"/>
  <c r="Z100" i="1"/>
  <c r="U71" i="1"/>
  <c r="T71" i="1"/>
  <c r="V71" i="1"/>
  <c r="H59" i="1"/>
  <c r="I59" i="1"/>
  <c r="J59" i="1"/>
  <c r="C60" i="1" l="1"/>
  <c r="AK60" i="1" s="1"/>
  <c r="AN59" i="1"/>
  <c r="E60" i="1"/>
  <c r="D60" i="1"/>
  <c r="AL60" i="1" s="1"/>
  <c r="AD57" i="1"/>
  <c r="AI57" i="1" s="1"/>
  <c r="AE56" i="1"/>
  <c r="Z101" i="1"/>
  <c r="Y101" i="1"/>
  <c r="AA101" i="1"/>
  <c r="AB101" i="1" s="1"/>
  <c r="W71" i="1"/>
  <c r="K59" i="1"/>
  <c r="F60" i="1" l="1"/>
  <c r="AM60" i="1"/>
  <c r="AF57" i="1"/>
  <c r="AG57" i="1"/>
  <c r="AH57" i="1" s="1"/>
  <c r="Z102" i="1"/>
  <c r="Y102" i="1"/>
  <c r="AA102" i="1"/>
  <c r="AB102" i="1" s="1"/>
  <c r="T72" i="1"/>
  <c r="U72" i="1"/>
  <c r="V72" i="1"/>
  <c r="I60" i="1"/>
  <c r="J60" i="1"/>
  <c r="H60" i="1"/>
  <c r="C61" i="1" l="1"/>
  <c r="AK61" i="1" s="1"/>
  <c r="AN60" i="1"/>
  <c r="E61" i="1"/>
  <c r="D61" i="1"/>
  <c r="AL61" i="1" s="1"/>
  <c r="AD58" i="1"/>
  <c r="AI58" i="1" s="1"/>
  <c r="AE57" i="1"/>
  <c r="AA103" i="1"/>
  <c r="AB103" i="1" s="1"/>
  <c r="Y103" i="1"/>
  <c r="Z103" i="1"/>
  <c r="W72" i="1"/>
  <c r="K60" i="1"/>
  <c r="F61" i="1" l="1"/>
  <c r="AM61" i="1"/>
  <c r="AG58" i="1"/>
  <c r="AH58" i="1" s="1"/>
  <c r="AF58" i="1"/>
  <c r="Y104" i="1"/>
  <c r="AA104" i="1"/>
  <c r="AB104" i="1" s="1"/>
  <c r="Z104" i="1"/>
  <c r="U73" i="1"/>
  <c r="T73" i="1"/>
  <c r="V73" i="1"/>
  <c r="H61" i="1"/>
  <c r="J61" i="1"/>
  <c r="I61" i="1"/>
  <c r="AE58" i="1" l="1"/>
  <c r="C62" i="1"/>
  <c r="AK62" i="1" s="1"/>
  <c r="AN61" i="1"/>
  <c r="E62" i="1"/>
  <c r="D62" i="1"/>
  <c r="AL62" i="1" s="1"/>
  <c r="AD59" i="1"/>
  <c r="AI59" i="1" s="1"/>
  <c r="Y105" i="1"/>
  <c r="AA105" i="1"/>
  <c r="AB105" i="1" s="1"/>
  <c r="Z105" i="1"/>
  <c r="W73" i="1"/>
  <c r="K61" i="1"/>
  <c r="F62" i="1" l="1"/>
  <c r="AM62" i="1"/>
  <c r="AG59" i="1"/>
  <c r="AH59" i="1" s="1"/>
  <c r="AF59" i="1"/>
  <c r="AA106" i="1"/>
  <c r="AB106" i="1" s="1"/>
  <c r="Z106" i="1"/>
  <c r="Y106" i="1"/>
  <c r="V74" i="1"/>
  <c r="W74" i="1" s="1"/>
  <c r="T74" i="1"/>
  <c r="U74" i="1"/>
  <c r="H62" i="1"/>
  <c r="I62" i="1"/>
  <c r="J62" i="1"/>
  <c r="AE59" i="1" l="1"/>
  <c r="C63" i="1"/>
  <c r="AK63" i="1" s="1"/>
  <c r="AN62" i="1"/>
  <c r="D63" i="1"/>
  <c r="AL63" i="1" s="1"/>
  <c r="E63" i="1"/>
  <c r="AD60" i="1"/>
  <c r="AI60" i="1" s="1"/>
  <c r="AA107" i="1"/>
  <c r="AB107" i="1" s="1"/>
  <c r="Z107" i="1"/>
  <c r="Y107" i="1"/>
  <c r="V75" i="1"/>
  <c r="W75" i="1" s="1"/>
  <c r="T75" i="1"/>
  <c r="U75" i="1"/>
  <c r="K62" i="1"/>
  <c r="F63" i="1" l="1"/>
  <c r="AM63" i="1"/>
  <c r="AG60" i="1"/>
  <c r="AH60" i="1" s="1"/>
  <c r="AF60" i="1"/>
  <c r="AA108" i="1"/>
  <c r="AB108" i="1" s="1"/>
  <c r="Z108" i="1"/>
  <c r="Y108" i="1"/>
  <c r="V76" i="1"/>
  <c r="W76" i="1" s="1"/>
  <c r="U76" i="1"/>
  <c r="T76" i="1"/>
  <c r="H63" i="1"/>
  <c r="J63" i="1"/>
  <c r="I63" i="1"/>
  <c r="AE60" i="1" l="1"/>
  <c r="C64" i="1"/>
  <c r="AK64" i="1" s="1"/>
  <c r="AN63" i="1"/>
  <c r="E64" i="1"/>
  <c r="D64" i="1"/>
  <c r="AL64" i="1" s="1"/>
  <c r="AD61" i="1"/>
  <c r="AI61" i="1" s="1"/>
  <c r="AA109" i="1"/>
  <c r="AB109" i="1" s="1"/>
  <c r="Z109" i="1"/>
  <c r="Y109" i="1"/>
  <c r="V77" i="1"/>
  <c r="W77" i="1" s="1"/>
  <c r="U77" i="1"/>
  <c r="T77" i="1"/>
  <c r="K63" i="1"/>
  <c r="F64" i="1" l="1"/>
  <c r="AM64" i="1"/>
  <c r="AG61" i="1"/>
  <c r="AH61" i="1" s="1"/>
  <c r="AF61" i="1"/>
  <c r="AA110" i="1"/>
  <c r="AB110" i="1" s="1"/>
  <c r="Z110" i="1"/>
  <c r="Y110" i="1"/>
  <c r="T78" i="1"/>
  <c r="V78" i="1"/>
  <c r="U78" i="1"/>
  <c r="H64" i="1"/>
  <c r="J64" i="1"/>
  <c r="I64" i="1"/>
  <c r="AE61" i="1" l="1"/>
  <c r="C65" i="1"/>
  <c r="AK65" i="1" s="1"/>
  <c r="AN64" i="1"/>
  <c r="E65" i="1"/>
  <c r="D65" i="1"/>
  <c r="AL65" i="1" s="1"/>
  <c r="AD62" i="1"/>
  <c r="AI62" i="1" s="1"/>
  <c r="AA111" i="1"/>
  <c r="AB111" i="1" s="1"/>
  <c r="Z111" i="1"/>
  <c r="Y111" i="1"/>
  <c r="W78" i="1"/>
  <c r="K64" i="1"/>
  <c r="F65" i="1" l="1"/>
  <c r="AM65" i="1"/>
  <c r="AG62" i="1"/>
  <c r="AH62" i="1" s="1"/>
  <c r="AF62" i="1"/>
  <c r="AA112" i="1"/>
  <c r="AB112" i="1" s="1"/>
  <c r="Z112" i="1"/>
  <c r="Y112" i="1"/>
  <c r="V79" i="1"/>
  <c r="W79" i="1" s="1"/>
  <c r="T79" i="1"/>
  <c r="U79" i="1"/>
  <c r="H65" i="1"/>
  <c r="J65" i="1"/>
  <c r="I65" i="1"/>
  <c r="AE62" i="1" l="1"/>
  <c r="C66" i="1"/>
  <c r="AK66" i="1" s="1"/>
  <c r="AN65" i="1"/>
  <c r="D66" i="1"/>
  <c r="AL66" i="1" s="1"/>
  <c r="E66" i="1"/>
  <c r="AD63" i="1"/>
  <c r="AI63" i="1" s="1"/>
  <c r="Z113" i="1"/>
  <c r="AA113" i="1"/>
  <c r="AB113" i="1" s="1"/>
  <c r="Y113" i="1"/>
  <c r="V80" i="1"/>
  <c r="W80" i="1" s="1"/>
  <c r="T80" i="1"/>
  <c r="U80" i="1"/>
  <c r="K65" i="1"/>
  <c r="F66" i="1" l="1"/>
  <c r="AM66" i="1"/>
  <c r="AG63" i="1"/>
  <c r="AH63" i="1" s="1"/>
  <c r="AF63" i="1"/>
  <c r="Y114" i="1"/>
  <c r="AA114" i="1"/>
  <c r="AB114" i="1" s="1"/>
  <c r="Z114" i="1"/>
  <c r="V81" i="1"/>
  <c r="U81" i="1"/>
  <c r="T81" i="1"/>
  <c r="H66" i="1"/>
  <c r="J66" i="1"/>
  <c r="I66" i="1"/>
  <c r="C67" i="1" l="1"/>
  <c r="AK67" i="1" s="1"/>
  <c r="AN66" i="1"/>
  <c r="E67" i="1"/>
  <c r="D67" i="1"/>
  <c r="AL67" i="1" s="1"/>
  <c r="AE63" i="1"/>
  <c r="AD64" i="1"/>
  <c r="AI64" i="1" s="1"/>
  <c r="Z115" i="1"/>
  <c r="AA115" i="1"/>
  <c r="AB115" i="1" s="1"/>
  <c r="Y115" i="1"/>
  <c r="W81" i="1"/>
  <c r="K66" i="1"/>
  <c r="F67" i="1" l="1"/>
  <c r="AM67" i="1"/>
  <c r="AG64" i="1"/>
  <c r="AH64" i="1" s="1"/>
  <c r="AF64" i="1"/>
  <c r="AA116" i="1"/>
  <c r="AB116" i="1" s="1"/>
  <c r="Y116" i="1"/>
  <c r="Z116" i="1"/>
  <c r="T82" i="1"/>
  <c r="V82" i="1"/>
  <c r="U82" i="1"/>
  <c r="H67" i="1"/>
  <c r="J67" i="1"/>
  <c r="I67" i="1"/>
  <c r="AE64" i="1" l="1"/>
  <c r="C68" i="1"/>
  <c r="AK68" i="1" s="1"/>
  <c r="AN67" i="1"/>
  <c r="E68" i="1"/>
  <c r="D68" i="1"/>
  <c r="AL68" i="1" s="1"/>
  <c r="AD65" i="1"/>
  <c r="AI65" i="1" s="1"/>
  <c r="AA117" i="1"/>
  <c r="AB117" i="1" s="1"/>
  <c r="Y117" i="1"/>
  <c r="Z117" i="1"/>
  <c r="W82" i="1"/>
  <c r="K67" i="1"/>
  <c r="F68" i="1" l="1"/>
  <c r="AM68" i="1"/>
  <c r="AG65" i="1"/>
  <c r="AH65" i="1" s="1"/>
  <c r="AF65" i="1"/>
  <c r="Z118" i="1"/>
  <c r="Y118" i="1"/>
  <c r="AA118" i="1"/>
  <c r="AB118" i="1" s="1"/>
  <c r="U83" i="1"/>
  <c r="V83" i="1"/>
  <c r="T83" i="1"/>
  <c r="H68" i="1"/>
  <c r="I68" i="1"/>
  <c r="J68" i="1"/>
  <c r="C69" i="1" l="1"/>
  <c r="AK69" i="1" s="1"/>
  <c r="AN68" i="1"/>
  <c r="E69" i="1"/>
  <c r="D69" i="1"/>
  <c r="AL69" i="1" s="1"/>
  <c r="AE65" i="1"/>
  <c r="AD66" i="1"/>
  <c r="AI66" i="1" s="1"/>
  <c r="Z119" i="1"/>
  <c r="Y119" i="1"/>
  <c r="AA119" i="1"/>
  <c r="AB119" i="1" s="1"/>
  <c r="W83" i="1"/>
  <c r="K68" i="1"/>
  <c r="F69" i="1" l="1"/>
  <c r="AM69" i="1"/>
  <c r="AF66" i="1"/>
  <c r="AG66" i="1"/>
  <c r="AH66" i="1" s="1"/>
  <c r="Z120" i="1"/>
  <c r="AA120" i="1"/>
  <c r="AB120" i="1" s="1"/>
  <c r="Y120" i="1"/>
  <c r="U84" i="1"/>
  <c r="V84" i="1"/>
  <c r="T84" i="1"/>
  <c r="H69" i="1"/>
  <c r="J69" i="1"/>
  <c r="I69" i="1"/>
  <c r="C70" i="1" l="1"/>
  <c r="AK70" i="1" s="1"/>
  <c r="AN69" i="1"/>
  <c r="D70" i="1"/>
  <c r="AL70" i="1" s="1"/>
  <c r="E70" i="1"/>
  <c r="AD67" i="1"/>
  <c r="AI67" i="1" s="1"/>
  <c r="AE66" i="1"/>
  <c r="Y121" i="1"/>
  <c r="AA121" i="1"/>
  <c r="AB121" i="1" s="1"/>
  <c r="Z121" i="1"/>
  <c r="W84" i="1"/>
  <c r="K69" i="1"/>
  <c r="F70" i="1" l="1"/>
  <c r="AM70" i="1"/>
  <c r="AF67" i="1"/>
  <c r="AG67" i="1"/>
  <c r="AH67" i="1" s="1"/>
  <c r="AA122" i="1"/>
  <c r="AB122" i="1" s="1"/>
  <c r="Y122" i="1"/>
  <c r="Z122" i="1"/>
  <c r="T85" i="1"/>
  <c r="V85" i="1"/>
  <c r="U85" i="1"/>
  <c r="J70" i="1"/>
  <c r="H70" i="1"/>
  <c r="I70" i="1"/>
  <c r="C71" i="1" l="1"/>
  <c r="AK71" i="1" s="1"/>
  <c r="AN70" i="1"/>
  <c r="E71" i="1"/>
  <c r="D71" i="1"/>
  <c r="AL71" i="1" s="1"/>
  <c r="AD68" i="1"/>
  <c r="AI68" i="1" s="1"/>
  <c r="AE67" i="1"/>
  <c r="AA123" i="1"/>
  <c r="AB123" i="1" s="1"/>
  <c r="Z123" i="1"/>
  <c r="Y123" i="1"/>
  <c r="W85" i="1"/>
  <c r="K70" i="1"/>
  <c r="F71" i="1" l="1"/>
  <c r="AM71" i="1"/>
  <c r="AF68" i="1"/>
  <c r="AG68" i="1"/>
  <c r="AH68" i="1" s="1"/>
  <c r="AA124" i="1"/>
  <c r="AB124" i="1" s="1"/>
  <c r="Z124" i="1"/>
  <c r="Y124" i="1"/>
  <c r="T86" i="1"/>
  <c r="U86" i="1"/>
  <c r="V86" i="1"/>
  <c r="H71" i="1"/>
  <c r="J71" i="1"/>
  <c r="I71" i="1"/>
  <c r="C72" i="1" l="1"/>
  <c r="AK72" i="1" s="1"/>
  <c r="AN71" i="1"/>
  <c r="E72" i="1"/>
  <c r="D72" i="1"/>
  <c r="AL72" i="1" s="1"/>
  <c r="AD69" i="1"/>
  <c r="AI69" i="1" s="1"/>
  <c r="AE68" i="1"/>
  <c r="Y125" i="1"/>
  <c r="Z125" i="1"/>
  <c r="AA125" i="1"/>
  <c r="AB125" i="1" s="1"/>
  <c r="W86" i="1"/>
  <c r="K71" i="1"/>
  <c r="F72" i="1" l="1"/>
  <c r="AM72" i="1"/>
  <c r="AF69" i="1"/>
  <c r="AG69" i="1"/>
  <c r="AH69" i="1" s="1"/>
  <c r="Y126" i="1"/>
  <c r="Z126" i="1"/>
  <c r="AA126" i="1"/>
  <c r="AB126" i="1" s="1"/>
  <c r="V87" i="1"/>
  <c r="T87" i="1"/>
  <c r="U87" i="1"/>
  <c r="I72" i="1"/>
  <c r="H72" i="1"/>
  <c r="J72" i="1"/>
  <c r="C73" i="1" l="1"/>
  <c r="AK73" i="1" s="1"/>
  <c r="AN72" i="1"/>
  <c r="E73" i="1"/>
  <c r="D73" i="1"/>
  <c r="AL73" i="1" s="1"/>
  <c r="AD70" i="1"/>
  <c r="AI70" i="1" s="1"/>
  <c r="AE69" i="1"/>
  <c r="AA127" i="1"/>
  <c r="AB127" i="1" s="1"/>
  <c r="Z127" i="1"/>
  <c r="Y127" i="1"/>
  <c r="W87" i="1"/>
  <c r="K72" i="1"/>
  <c r="F73" i="1" l="1"/>
  <c r="AM73" i="1"/>
  <c r="AF70" i="1"/>
  <c r="AG70" i="1"/>
  <c r="AH70" i="1" s="1"/>
  <c r="Y128" i="1"/>
  <c r="AA128" i="1"/>
  <c r="AB128" i="1" s="1"/>
  <c r="Z128" i="1"/>
  <c r="T88" i="1"/>
  <c r="U88" i="1"/>
  <c r="V88" i="1"/>
  <c r="J73" i="1"/>
  <c r="H73" i="1"/>
  <c r="I73" i="1"/>
  <c r="C74" i="1" l="1"/>
  <c r="AK74" i="1" s="1"/>
  <c r="AN73" i="1"/>
  <c r="D74" i="1"/>
  <c r="AL74" i="1" s="1"/>
  <c r="E74" i="1"/>
  <c r="AD71" i="1"/>
  <c r="AI71" i="1" s="1"/>
  <c r="AE70" i="1"/>
  <c r="Z129" i="1"/>
  <c r="AA129" i="1"/>
  <c r="AB129" i="1" s="1"/>
  <c r="Y129" i="1"/>
  <c r="W88" i="1"/>
  <c r="K73" i="1"/>
  <c r="F74" i="1" l="1"/>
  <c r="AM74" i="1"/>
  <c r="AF71" i="1"/>
  <c r="AG71" i="1"/>
  <c r="AH71" i="1" s="1"/>
  <c r="Y130" i="1"/>
  <c r="AA130" i="1"/>
  <c r="AB130" i="1" s="1"/>
  <c r="Z130" i="1"/>
  <c r="U89" i="1"/>
  <c r="T89" i="1"/>
  <c r="V89" i="1"/>
  <c r="H74" i="1"/>
  <c r="I74" i="1"/>
  <c r="J74" i="1"/>
  <c r="AN74" i="1" l="1"/>
  <c r="D75" i="1"/>
  <c r="AL75" i="1" s="1"/>
  <c r="C75" i="1"/>
  <c r="AK75" i="1" s="1"/>
  <c r="E75" i="1"/>
  <c r="AD72" i="1"/>
  <c r="AI72" i="1" s="1"/>
  <c r="AE71" i="1"/>
  <c r="Y131" i="1"/>
  <c r="AA131" i="1"/>
  <c r="AB131" i="1" s="1"/>
  <c r="Z131" i="1"/>
  <c r="W89" i="1"/>
  <c r="K74" i="1"/>
  <c r="F75" i="1" l="1"/>
  <c r="AM75" i="1"/>
  <c r="AF72" i="1"/>
  <c r="AG72" i="1"/>
  <c r="Y132" i="1"/>
  <c r="AA132" i="1"/>
  <c r="AB132" i="1" s="1"/>
  <c r="Z132" i="1"/>
  <c r="V90" i="1"/>
  <c r="W90" i="1" s="1"/>
  <c r="T90" i="1"/>
  <c r="U90" i="1"/>
  <c r="H75" i="1"/>
  <c r="I75" i="1"/>
  <c r="J75" i="1"/>
  <c r="C76" i="1" l="1"/>
  <c r="AK76" i="1" s="1"/>
  <c r="AN75" i="1"/>
  <c r="E76" i="1"/>
  <c r="D76" i="1"/>
  <c r="AL76" i="1" s="1"/>
  <c r="AE72" i="1"/>
  <c r="AH72" i="1"/>
  <c r="Y133" i="1"/>
  <c r="AA133" i="1"/>
  <c r="AB133" i="1" s="1"/>
  <c r="Z133" i="1"/>
  <c r="V91" i="1"/>
  <c r="W91" i="1" s="1"/>
  <c r="T91" i="1"/>
  <c r="U91" i="1"/>
  <c r="K75" i="1"/>
  <c r="F76" i="1" l="1"/>
  <c r="AM76" i="1"/>
  <c r="AD73" i="1"/>
  <c r="AI73" i="1" s="1"/>
  <c r="AA134" i="1"/>
  <c r="AB134" i="1" s="1"/>
  <c r="Y134" i="1"/>
  <c r="Z134" i="1"/>
  <c r="V92" i="1"/>
  <c r="W92" i="1" s="1"/>
  <c r="U92" i="1"/>
  <c r="T92" i="1"/>
  <c r="H76" i="1"/>
  <c r="I76" i="1"/>
  <c r="J76" i="1"/>
  <c r="C77" i="1" l="1"/>
  <c r="AK77" i="1" s="1"/>
  <c r="AN76" i="1"/>
  <c r="E77" i="1"/>
  <c r="D77" i="1"/>
  <c r="AL77" i="1" s="1"/>
  <c r="AF73" i="1"/>
  <c r="AG73" i="1"/>
  <c r="AH73" i="1" s="1"/>
  <c r="Z135" i="1"/>
  <c r="AA135" i="1"/>
  <c r="AB135" i="1" s="1"/>
  <c r="Y135" i="1"/>
  <c r="V93" i="1"/>
  <c r="W93" i="1" s="1"/>
  <c r="U93" i="1"/>
  <c r="T93" i="1"/>
  <c r="K76" i="1"/>
  <c r="F77" i="1" l="1"/>
  <c r="AM77" i="1"/>
  <c r="AD74" i="1"/>
  <c r="AI74" i="1" s="1"/>
  <c r="AE73" i="1"/>
  <c r="Z136" i="1"/>
  <c r="AA136" i="1"/>
  <c r="AB136" i="1" s="1"/>
  <c r="Y136" i="1"/>
  <c r="T94" i="1"/>
  <c r="U94" i="1"/>
  <c r="V94" i="1"/>
  <c r="H77" i="1"/>
  <c r="J77" i="1"/>
  <c r="I77" i="1"/>
  <c r="C78" i="1" l="1"/>
  <c r="AK78" i="1" s="1"/>
  <c r="AN77" i="1"/>
  <c r="D78" i="1"/>
  <c r="AL78" i="1" s="1"/>
  <c r="E78" i="1"/>
  <c r="AG74" i="1"/>
  <c r="AH74" i="1" s="1"/>
  <c r="AF74" i="1"/>
  <c r="Y137" i="1"/>
  <c r="AA137" i="1"/>
  <c r="AB137" i="1" s="1"/>
  <c r="Z137" i="1"/>
  <c r="W94" i="1"/>
  <c r="K77" i="1"/>
  <c r="AE74" i="1" l="1"/>
  <c r="F78" i="1"/>
  <c r="AM78" i="1"/>
  <c r="AD75" i="1"/>
  <c r="AI75" i="1" s="1"/>
  <c r="AA138" i="1"/>
  <c r="AB138" i="1" s="1"/>
  <c r="Y138" i="1"/>
  <c r="Z138" i="1"/>
  <c r="V95" i="1"/>
  <c r="W95" i="1" s="1"/>
  <c r="U95" i="1"/>
  <c r="T95" i="1"/>
  <c r="H78" i="1"/>
  <c r="I78" i="1"/>
  <c r="J78" i="1"/>
  <c r="C79" i="1" l="1"/>
  <c r="AK79" i="1" s="1"/>
  <c r="AN78" i="1"/>
  <c r="E79" i="1"/>
  <c r="D79" i="1"/>
  <c r="AL79" i="1" s="1"/>
  <c r="AG75" i="1"/>
  <c r="AH75" i="1" s="1"/>
  <c r="AF75" i="1"/>
  <c r="AA139" i="1"/>
  <c r="AB139" i="1" s="1"/>
  <c r="Y139" i="1"/>
  <c r="Z139" i="1"/>
  <c r="V96" i="1"/>
  <c r="W96" i="1" s="1"/>
  <c r="T96" i="1"/>
  <c r="U96" i="1"/>
  <c r="K78" i="1"/>
  <c r="F79" i="1" l="1"/>
  <c r="AM79" i="1"/>
  <c r="AE75" i="1"/>
  <c r="AD76" i="1"/>
  <c r="AI76" i="1" s="1"/>
  <c r="Z140" i="1"/>
  <c r="Y140" i="1"/>
  <c r="AA140" i="1"/>
  <c r="AB140" i="1" s="1"/>
  <c r="T97" i="1"/>
  <c r="V97" i="1"/>
  <c r="U97" i="1"/>
  <c r="H79" i="1"/>
  <c r="J79" i="1"/>
  <c r="I79" i="1"/>
  <c r="C80" i="1" l="1"/>
  <c r="AK80" i="1" s="1"/>
  <c r="AN79" i="1"/>
  <c r="D80" i="1"/>
  <c r="AL80" i="1" s="1"/>
  <c r="E80" i="1"/>
  <c r="AG76" i="1"/>
  <c r="AH76" i="1" s="1"/>
  <c r="AF76" i="1"/>
  <c r="AA141" i="1"/>
  <c r="AB141" i="1" s="1"/>
  <c r="Z141" i="1"/>
  <c r="Y141" i="1"/>
  <c r="W97" i="1"/>
  <c r="K79" i="1"/>
  <c r="AE76" i="1" l="1"/>
  <c r="F80" i="1"/>
  <c r="AM80" i="1"/>
  <c r="AD77" i="1"/>
  <c r="AI77" i="1" s="1"/>
  <c r="AA142" i="1"/>
  <c r="AB142" i="1" s="1"/>
  <c r="Y142" i="1"/>
  <c r="Z142" i="1"/>
  <c r="U98" i="1"/>
  <c r="T98" i="1"/>
  <c r="V98" i="1"/>
  <c r="I80" i="1"/>
  <c r="J80" i="1"/>
  <c r="H80" i="1"/>
  <c r="C81" i="1" l="1"/>
  <c r="AK81" i="1" s="1"/>
  <c r="AN80" i="1"/>
  <c r="D81" i="1"/>
  <c r="AL81" i="1" s="1"/>
  <c r="E81" i="1"/>
  <c r="AG77" i="1"/>
  <c r="AF77" i="1"/>
  <c r="Y143" i="1"/>
  <c r="Z143" i="1"/>
  <c r="AA143" i="1"/>
  <c r="AB143" i="1" s="1"/>
  <c r="W98" i="1"/>
  <c r="K80" i="1"/>
  <c r="F81" i="1" l="1"/>
  <c r="AM81" i="1"/>
  <c r="AE77" i="1"/>
  <c r="AH77" i="1"/>
  <c r="Z144" i="1"/>
  <c r="Y144" i="1"/>
  <c r="AA144" i="1"/>
  <c r="AB144" i="1" s="1"/>
  <c r="U99" i="1"/>
  <c r="V99" i="1"/>
  <c r="T99" i="1"/>
  <c r="H81" i="1"/>
  <c r="J81" i="1"/>
  <c r="I81" i="1"/>
  <c r="C82" i="1" l="1"/>
  <c r="AK82" i="1" s="1"/>
  <c r="AN81" i="1"/>
  <c r="D82" i="1"/>
  <c r="AL82" i="1" s="1"/>
  <c r="E82" i="1"/>
  <c r="AD78" i="1"/>
  <c r="AI78" i="1" s="1"/>
  <c r="Z145" i="1"/>
  <c r="AA145" i="1"/>
  <c r="AB145" i="1" s="1"/>
  <c r="Y145" i="1"/>
  <c r="W99" i="1"/>
  <c r="K81" i="1"/>
  <c r="F82" i="1" l="1"/>
  <c r="AM82" i="1"/>
  <c r="AG78" i="1"/>
  <c r="AH78" i="1" s="1"/>
  <c r="AF78" i="1"/>
  <c r="Y146" i="1"/>
  <c r="AA146" i="1"/>
  <c r="AB146" i="1" s="1"/>
  <c r="Z146" i="1"/>
  <c r="U100" i="1"/>
  <c r="V100" i="1"/>
  <c r="T100" i="1"/>
  <c r="H82" i="1"/>
  <c r="I82" i="1"/>
  <c r="J82" i="1"/>
  <c r="AE78" i="1" l="1"/>
  <c r="C83" i="1"/>
  <c r="AK83" i="1" s="1"/>
  <c r="AN82" i="1"/>
  <c r="E83" i="1"/>
  <c r="D83" i="1"/>
  <c r="AL83" i="1" s="1"/>
  <c r="AD79" i="1"/>
  <c r="AI79" i="1" s="1"/>
  <c r="Y147" i="1"/>
  <c r="Z147" i="1"/>
  <c r="AA147" i="1"/>
  <c r="AB147" i="1" s="1"/>
  <c r="W100" i="1"/>
  <c r="K82" i="1"/>
  <c r="F83" i="1" l="1"/>
  <c r="AM83" i="1"/>
  <c r="AG79" i="1"/>
  <c r="AH79" i="1" s="1"/>
  <c r="AF79" i="1"/>
  <c r="Z148" i="1"/>
  <c r="Y148" i="1"/>
  <c r="AA148" i="1"/>
  <c r="AB148" i="1" s="1"/>
  <c r="U101" i="1"/>
  <c r="V101" i="1"/>
  <c r="T101" i="1"/>
  <c r="H83" i="1"/>
  <c r="I83" i="1"/>
  <c r="J83" i="1"/>
  <c r="AE79" i="1" l="1"/>
  <c r="C84" i="1"/>
  <c r="AK84" i="1" s="1"/>
  <c r="AN83" i="1"/>
  <c r="E84" i="1"/>
  <c r="D84" i="1"/>
  <c r="AL84" i="1" s="1"/>
  <c r="AD80" i="1"/>
  <c r="AI80" i="1" s="1"/>
  <c r="AA149" i="1"/>
  <c r="AB149" i="1" s="1"/>
  <c r="Y149" i="1"/>
  <c r="Z149" i="1"/>
  <c r="W101" i="1"/>
  <c r="K83" i="1"/>
  <c r="F84" i="1" l="1"/>
  <c r="AM84" i="1"/>
  <c r="AG80" i="1"/>
  <c r="AH80" i="1" s="1"/>
  <c r="AF80" i="1"/>
  <c r="Y150" i="1"/>
  <c r="AA150" i="1"/>
  <c r="AB150" i="1" s="1"/>
  <c r="Z150" i="1"/>
  <c r="V102" i="1"/>
  <c r="U102" i="1"/>
  <c r="T102" i="1"/>
  <c r="H84" i="1"/>
  <c r="I84" i="1"/>
  <c r="J84" i="1"/>
  <c r="AE80" i="1" l="1"/>
  <c r="C85" i="1"/>
  <c r="AK85" i="1" s="1"/>
  <c r="AN84" i="1"/>
  <c r="E85" i="1"/>
  <c r="D85" i="1"/>
  <c r="AL85" i="1" s="1"/>
  <c r="AD81" i="1"/>
  <c r="AI81" i="1" s="1"/>
  <c r="Y151" i="1"/>
  <c r="AA151" i="1"/>
  <c r="AB151" i="1" s="1"/>
  <c r="Z151" i="1"/>
  <c r="W102" i="1"/>
  <c r="K84" i="1"/>
  <c r="F85" i="1" l="1"/>
  <c r="AM85" i="1"/>
  <c r="AG81" i="1"/>
  <c r="AF81" i="1"/>
  <c r="AA152" i="1"/>
  <c r="AB152" i="1" s="1"/>
  <c r="Z152" i="1"/>
  <c r="Y152" i="1"/>
  <c r="T103" i="1"/>
  <c r="U103" i="1"/>
  <c r="V103" i="1"/>
  <c r="H85" i="1"/>
  <c r="J85" i="1"/>
  <c r="I85" i="1"/>
  <c r="C86" i="1" l="1"/>
  <c r="AK86" i="1" s="1"/>
  <c r="AN85" i="1"/>
  <c r="E86" i="1"/>
  <c r="D86" i="1"/>
  <c r="AL86" i="1" s="1"/>
  <c r="AE81" i="1"/>
  <c r="AH81" i="1"/>
  <c r="Y153" i="1"/>
  <c r="AA153" i="1"/>
  <c r="AB153" i="1" s="1"/>
  <c r="Z153" i="1"/>
  <c r="W103" i="1"/>
  <c r="K85" i="1"/>
  <c r="F86" i="1" l="1"/>
  <c r="AM86" i="1"/>
  <c r="AD82" i="1"/>
  <c r="AI82" i="1" s="1"/>
  <c r="AA154" i="1"/>
  <c r="AB154" i="1" s="1"/>
  <c r="Z154" i="1"/>
  <c r="Y154" i="1"/>
  <c r="T104" i="1"/>
  <c r="U104" i="1"/>
  <c r="V104" i="1"/>
  <c r="H86" i="1"/>
  <c r="I86" i="1"/>
  <c r="J86" i="1"/>
  <c r="C87" i="1" l="1"/>
  <c r="AK87" i="1" s="1"/>
  <c r="AN86" i="1"/>
  <c r="E87" i="1"/>
  <c r="D87" i="1"/>
  <c r="AL87" i="1" s="1"/>
  <c r="AG82" i="1"/>
  <c r="AH82" i="1" s="1"/>
  <c r="AF82" i="1"/>
  <c r="AA155" i="1"/>
  <c r="AB155" i="1" s="1"/>
  <c r="Z155" i="1"/>
  <c r="Y155" i="1"/>
  <c r="W104" i="1"/>
  <c r="K86" i="1"/>
  <c r="AE82" i="1" l="1"/>
  <c r="F87" i="1"/>
  <c r="AM87" i="1"/>
  <c r="AD83" i="1"/>
  <c r="AI83" i="1" s="1"/>
  <c r="Y156" i="1"/>
  <c r="Z156" i="1"/>
  <c r="AA156" i="1"/>
  <c r="AB156" i="1" s="1"/>
  <c r="U105" i="1"/>
  <c r="T105" i="1"/>
  <c r="V105" i="1"/>
  <c r="H87" i="1"/>
  <c r="J87" i="1"/>
  <c r="I87" i="1"/>
  <c r="C88" i="1" l="1"/>
  <c r="AK88" i="1" s="1"/>
  <c r="AN87" i="1"/>
  <c r="D88" i="1"/>
  <c r="AL88" i="1" s="1"/>
  <c r="E88" i="1"/>
  <c r="AM88" i="1" s="1"/>
  <c r="AG83" i="1"/>
  <c r="AH83" i="1" s="1"/>
  <c r="AF83" i="1"/>
  <c r="Z157" i="1"/>
  <c r="Y157" i="1"/>
  <c r="AA157" i="1"/>
  <c r="AB157" i="1" s="1"/>
  <c r="W105" i="1"/>
  <c r="K87" i="1"/>
  <c r="AE83" i="1" l="1"/>
  <c r="F88" i="1"/>
  <c r="AD84" i="1"/>
  <c r="AI84" i="1" s="1"/>
  <c r="Z158" i="1"/>
  <c r="AA158" i="1"/>
  <c r="AB158" i="1" s="1"/>
  <c r="Y158" i="1"/>
  <c r="V106" i="1"/>
  <c r="W106" i="1" s="1"/>
  <c r="T106" i="1"/>
  <c r="U106" i="1"/>
  <c r="H88" i="1"/>
  <c r="J88" i="1"/>
  <c r="I88" i="1"/>
  <c r="C89" i="1" l="1"/>
  <c r="AK89" i="1" s="1"/>
  <c r="AN88" i="1"/>
  <c r="D89" i="1"/>
  <c r="AL89" i="1" s="1"/>
  <c r="E89" i="1"/>
  <c r="AF84" i="1"/>
  <c r="AG84" i="1"/>
  <c r="AH84" i="1" s="1"/>
  <c r="AA159" i="1"/>
  <c r="AB159" i="1" s="1"/>
  <c r="Z159" i="1"/>
  <c r="Y159" i="1"/>
  <c r="V107" i="1"/>
  <c r="W107" i="1" s="1"/>
  <c r="T107" i="1"/>
  <c r="U107" i="1"/>
  <c r="K88" i="1"/>
  <c r="F89" i="1" l="1"/>
  <c r="AM89" i="1"/>
  <c r="AD85" i="1"/>
  <c r="AI85" i="1" s="1"/>
  <c r="AE84" i="1"/>
  <c r="AA160" i="1"/>
  <c r="AB160" i="1" s="1"/>
  <c r="Z160" i="1"/>
  <c r="Y160" i="1"/>
  <c r="V108" i="1"/>
  <c r="T108" i="1"/>
  <c r="U108" i="1"/>
  <c r="H89" i="1"/>
  <c r="J89" i="1"/>
  <c r="I89" i="1"/>
  <c r="C90" i="1" l="1"/>
  <c r="AK90" i="1" s="1"/>
  <c r="AN89" i="1"/>
  <c r="D90" i="1"/>
  <c r="AL90" i="1" s="1"/>
  <c r="E90" i="1"/>
  <c r="AF85" i="1"/>
  <c r="AG85" i="1"/>
  <c r="AH85" i="1" s="1"/>
  <c r="Z161" i="1"/>
  <c r="AA161" i="1"/>
  <c r="AB161" i="1" s="1"/>
  <c r="Y161" i="1"/>
  <c r="W108" i="1"/>
  <c r="K89" i="1"/>
  <c r="F90" i="1" l="1"/>
  <c r="AM90" i="1"/>
  <c r="AD86" i="1"/>
  <c r="AI86" i="1" s="1"/>
  <c r="AE85" i="1"/>
  <c r="Y162" i="1"/>
  <c r="Z162" i="1"/>
  <c r="AA162" i="1"/>
  <c r="AB162" i="1" s="1"/>
  <c r="V109" i="1"/>
  <c r="W109" i="1" s="1"/>
  <c r="U109" i="1"/>
  <c r="T109" i="1"/>
  <c r="J90" i="1"/>
  <c r="I90" i="1"/>
  <c r="H90" i="1"/>
  <c r="C91" i="1" l="1"/>
  <c r="AK91" i="1" s="1"/>
  <c r="AN90" i="1"/>
  <c r="E91" i="1"/>
  <c r="D91" i="1"/>
  <c r="AL91" i="1" s="1"/>
  <c r="AF86" i="1"/>
  <c r="AG86" i="1"/>
  <c r="AH86" i="1" s="1"/>
  <c r="AA163" i="1"/>
  <c r="AB163" i="1" s="1"/>
  <c r="Y163" i="1"/>
  <c r="Z163" i="1"/>
  <c r="T110" i="1"/>
  <c r="U110" i="1"/>
  <c r="V110" i="1"/>
  <c r="K90" i="1"/>
  <c r="F91" i="1" l="1"/>
  <c r="AM91" i="1"/>
  <c r="AD87" i="1"/>
  <c r="AI87" i="1" s="1"/>
  <c r="AE86" i="1"/>
  <c r="AA164" i="1"/>
  <c r="AB164" i="1" s="1"/>
  <c r="Y164" i="1"/>
  <c r="Z164" i="1"/>
  <c r="W110" i="1"/>
  <c r="H91" i="1"/>
  <c r="J91" i="1"/>
  <c r="I91" i="1"/>
  <c r="C92" i="1" l="1"/>
  <c r="AK92" i="1" s="1"/>
  <c r="AN91" i="1"/>
  <c r="E92" i="1"/>
  <c r="D92" i="1"/>
  <c r="AL92" i="1" s="1"/>
  <c r="AF87" i="1"/>
  <c r="AG87" i="1"/>
  <c r="AH87" i="1" s="1"/>
  <c r="AA165" i="1"/>
  <c r="AB165" i="1" s="1"/>
  <c r="Z165" i="1"/>
  <c r="Y165" i="1"/>
  <c r="T111" i="1"/>
  <c r="U111" i="1"/>
  <c r="V111" i="1"/>
  <c r="K91" i="1"/>
  <c r="F92" i="1" l="1"/>
  <c r="AM92" i="1"/>
  <c r="AD88" i="1"/>
  <c r="AI88" i="1" s="1"/>
  <c r="AE87" i="1"/>
  <c r="Z166" i="1"/>
  <c r="AA166" i="1"/>
  <c r="AB166" i="1" s="1"/>
  <c r="Y166" i="1"/>
  <c r="W111" i="1"/>
  <c r="J92" i="1"/>
  <c r="I92" i="1"/>
  <c r="H92" i="1"/>
  <c r="C93" i="1" l="1"/>
  <c r="AK93" i="1" s="1"/>
  <c r="AN92" i="1"/>
  <c r="E93" i="1"/>
  <c r="AM93" i="1" s="1"/>
  <c r="D93" i="1"/>
  <c r="AL93" i="1" s="1"/>
  <c r="AG88" i="1"/>
  <c r="AF88" i="1"/>
  <c r="Y167" i="1"/>
  <c r="AA167" i="1"/>
  <c r="AB167" i="1" s="1"/>
  <c r="Z167" i="1"/>
  <c r="V112" i="1"/>
  <c r="W112" i="1" s="1"/>
  <c r="T112" i="1"/>
  <c r="U112" i="1"/>
  <c r="K92" i="1"/>
  <c r="F93" i="1" l="1"/>
  <c r="AE88" i="1"/>
  <c r="AH88" i="1"/>
  <c r="Y168" i="1"/>
  <c r="AA168" i="1"/>
  <c r="AB168" i="1" s="1"/>
  <c r="Z168" i="1"/>
  <c r="V113" i="1"/>
  <c r="T113" i="1"/>
  <c r="U113" i="1"/>
  <c r="H93" i="1"/>
  <c r="I93" i="1"/>
  <c r="J93" i="1"/>
  <c r="C94" i="1" l="1"/>
  <c r="AK94" i="1" s="1"/>
  <c r="AN93" i="1"/>
  <c r="E94" i="1"/>
  <c r="D94" i="1"/>
  <c r="AL94" i="1" s="1"/>
  <c r="AD89" i="1"/>
  <c r="AI89" i="1" s="1"/>
  <c r="Y169" i="1"/>
  <c r="Z169" i="1"/>
  <c r="AA169" i="1"/>
  <c r="AB169" i="1" s="1"/>
  <c r="W113" i="1"/>
  <c r="K93" i="1"/>
  <c r="F94" i="1" l="1"/>
  <c r="AM94" i="1"/>
  <c r="AF89" i="1"/>
  <c r="AG89" i="1"/>
  <c r="AA170" i="1"/>
  <c r="AB170" i="1" s="1"/>
  <c r="Z170" i="1"/>
  <c r="Y170" i="1"/>
  <c r="T114" i="1"/>
  <c r="V114" i="1"/>
  <c r="U114" i="1"/>
  <c r="H94" i="1"/>
  <c r="J94" i="1"/>
  <c r="I94" i="1"/>
  <c r="C95" i="1" l="1"/>
  <c r="AK95" i="1" s="1"/>
  <c r="AN94" i="1"/>
  <c r="D95" i="1"/>
  <c r="AL95" i="1" s="1"/>
  <c r="E95" i="1"/>
  <c r="AE89" i="1"/>
  <c r="AH89" i="1"/>
  <c r="AA171" i="1"/>
  <c r="AB171" i="1" s="1"/>
  <c r="Y171" i="1"/>
  <c r="Z171" i="1"/>
  <c r="W114" i="1"/>
  <c r="K94" i="1"/>
  <c r="F95" i="1" l="1"/>
  <c r="AM95" i="1"/>
  <c r="AD90" i="1"/>
  <c r="AI90" i="1" s="1"/>
  <c r="AA172" i="1"/>
  <c r="AB172" i="1" s="1"/>
  <c r="Y172" i="1"/>
  <c r="Z172" i="1"/>
  <c r="U115" i="1"/>
  <c r="V115" i="1"/>
  <c r="T115" i="1"/>
  <c r="I95" i="1"/>
  <c r="J95" i="1"/>
  <c r="H95" i="1"/>
  <c r="C96" i="1" l="1"/>
  <c r="AK96" i="1" s="1"/>
  <c r="AN95" i="1"/>
  <c r="D96" i="1"/>
  <c r="AL96" i="1" s="1"/>
  <c r="E96" i="1"/>
  <c r="AG90" i="1"/>
  <c r="AH90" i="1" s="1"/>
  <c r="AF90" i="1"/>
  <c r="AA173" i="1"/>
  <c r="AB173" i="1" s="1"/>
  <c r="Y173" i="1"/>
  <c r="Z173" i="1"/>
  <c r="W115" i="1"/>
  <c r="K95" i="1"/>
  <c r="AE90" i="1" l="1"/>
  <c r="F96" i="1"/>
  <c r="AM96" i="1"/>
  <c r="AD91" i="1"/>
  <c r="AI91" i="1" s="1"/>
  <c r="Z174" i="1"/>
  <c r="Y174" i="1"/>
  <c r="AA174" i="1"/>
  <c r="AB174" i="1" s="1"/>
  <c r="U116" i="1"/>
  <c r="V116" i="1"/>
  <c r="T116" i="1"/>
  <c r="H96" i="1"/>
  <c r="I96" i="1"/>
  <c r="J96" i="1"/>
  <c r="C97" i="1" l="1"/>
  <c r="AK97" i="1" s="1"/>
  <c r="AN96" i="1"/>
  <c r="E97" i="1"/>
  <c r="D97" i="1"/>
  <c r="AL97" i="1" s="1"/>
  <c r="AG91" i="1"/>
  <c r="AH91" i="1" s="1"/>
  <c r="AF91" i="1"/>
  <c r="Z175" i="1"/>
  <c r="AA175" i="1"/>
  <c r="AB175" i="1" s="1"/>
  <c r="Y175" i="1"/>
  <c r="W116" i="1"/>
  <c r="K96" i="1"/>
  <c r="AE91" i="1" l="1"/>
  <c r="F97" i="1"/>
  <c r="AM97" i="1"/>
  <c r="AD92" i="1"/>
  <c r="AI92" i="1" s="1"/>
  <c r="AA176" i="1"/>
  <c r="AB176" i="1" s="1"/>
  <c r="Z176" i="1"/>
  <c r="Y176" i="1"/>
  <c r="U117" i="1"/>
  <c r="T117" i="1"/>
  <c r="V117" i="1"/>
  <c r="H97" i="1"/>
  <c r="J97" i="1"/>
  <c r="I97" i="1"/>
  <c r="C98" i="1" l="1"/>
  <c r="AK98" i="1" s="1"/>
  <c r="AN97" i="1"/>
  <c r="E98" i="1"/>
  <c r="D98" i="1"/>
  <c r="AL98" i="1" s="1"/>
  <c r="AF92" i="1"/>
  <c r="AG92" i="1"/>
  <c r="AH92" i="1" s="1"/>
  <c r="Z177" i="1"/>
  <c r="AA177" i="1"/>
  <c r="AB177" i="1" s="1"/>
  <c r="Y177" i="1"/>
  <c r="W117" i="1"/>
  <c r="K97" i="1"/>
  <c r="F98" i="1" l="1"/>
  <c r="AM98" i="1"/>
  <c r="AD93" i="1"/>
  <c r="AI93" i="1" s="1"/>
  <c r="AE92" i="1"/>
  <c r="AA178" i="1"/>
  <c r="AB178" i="1" s="1"/>
  <c r="Y178" i="1"/>
  <c r="Z178" i="1"/>
  <c r="U118" i="1"/>
  <c r="T118" i="1"/>
  <c r="V118" i="1"/>
  <c r="H98" i="1"/>
  <c r="J98" i="1"/>
  <c r="I98" i="1"/>
  <c r="C99" i="1" l="1"/>
  <c r="AK99" i="1" s="1"/>
  <c r="AN98" i="1"/>
  <c r="E99" i="1"/>
  <c r="D99" i="1"/>
  <c r="AL99" i="1" s="1"/>
  <c r="AF93" i="1"/>
  <c r="AG93" i="1"/>
  <c r="AH93" i="1" s="1"/>
  <c r="Z179" i="1"/>
  <c r="AA179" i="1"/>
  <c r="AB179" i="1" s="1"/>
  <c r="Y179" i="1"/>
  <c r="W118" i="1"/>
  <c r="K98" i="1"/>
  <c r="F99" i="1" l="1"/>
  <c r="AM99" i="1"/>
  <c r="AD94" i="1"/>
  <c r="AI94" i="1" s="1"/>
  <c r="AE93" i="1"/>
  <c r="Z180" i="1"/>
  <c r="AA180" i="1"/>
  <c r="AB180" i="1" s="1"/>
  <c r="Y180" i="1"/>
  <c r="T119" i="1"/>
  <c r="U119" i="1"/>
  <c r="V119" i="1"/>
  <c r="H99" i="1"/>
  <c r="J99" i="1"/>
  <c r="I99" i="1"/>
  <c r="C100" i="1" l="1"/>
  <c r="AK100" i="1" s="1"/>
  <c r="AN99" i="1"/>
  <c r="E100" i="1"/>
  <c r="D100" i="1"/>
  <c r="AL100" i="1" s="1"/>
  <c r="AF94" i="1"/>
  <c r="AG94" i="1"/>
  <c r="AH94" i="1" s="1"/>
  <c r="Z181" i="1"/>
  <c r="Y181" i="1"/>
  <c r="AA181" i="1"/>
  <c r="AB181" i="1" s="1"/>
  <c r="W119" i="1"/>
  <c r="K99" i="1"/>
  <c r="F100" i="1" l="1"/>
  <c r="AM100" i="1"/>
  <c r="AD95" i="1"/>
  <c r="AI95" i="1" s="1"/>
  <c r="AE94" i="1"/>
  <c r="Y182" i="1"/>
  <c r="Z182" i="1"/>
  <c r="AA182" i="1"/>
  <c r="AB182" i="1" s="1"/>
  <c r="V120" i="1"/>
  <c r="W120" i="1" s="1"/>
  <c r="T120" i="1"/>
  <c r="U120" i="1"/>
  <c r="H100" i="1"/>
  <c r="I100" i="1"/>
  <c r="J100" i="1"/>
  <c r="C101" i="1" l="1"/>
  <c r="AK101" i="1" s="1"/>
  <c r="AN100" i="1"/>
  <c r="D101" i="1"/>
  <c r="AL101" i="1" s="1"/>
  <c r="E101" i="1"/>
  <c r="AF95" i="1"/>
  <c r="AG95" i="1"/>
  <c r="AH95" i="1" s="1"/>
  <c r="AA183" i="1"/>
  <c r="AB183" i="1" s="1"/>
  <c r="Y183" i="1"/>
  <c r="Z183" i="1"/>
  <c r="U121" i="1"/>
  <c r="V121" i="1"/>
  <c r="T121" i="1"/>
  <c r="K100" i="1"/>
  <c r="F101" i="1" l="1"/>
  <c r="AM101" i="1"/>
  <c r="AD96" i="1"/>
  <c r="AI96" i="1" s="1"/>
  <c r="AE95" i="1"/>
  <c r="Y184" i="1"/>
  <c r="AA184" i="1"/>
  <c r="AB184" i="1" s="1"/>
  <c r="Z184" i="1"/>
  <c r="W121" i="1"/>
  <c r="H101" i="1"/>
  <c r="J101" i="1"/>
  <c r="I101" i="1"/>
  <c r="C102" i="1" l="1"/>
  <c r="AK102" i="1" s="1"/>
  <c r="AN101" i="1"/>
  <c r="E102" i="1"/>
  <c r="D102" i="1"/>
  <c r="AL102" i="1" s="1"/>
  <c r="AF96" i="1"/>
  <c r="AG96" i="1"/>
  <c r="AH96" i="1" s="1"/>
  <c r="Y185" i="1"/>
  <c r="AA185" i="1"/>
  <c r="AB185" i="1" s="1"/>
  <c r="Z185" i="1"/>
  <c r="V122" i="1"/>
  <c r="W122" i="1" s="1"/>
  <c r="T122" i="1"/>
  <c r="U122" i="1"/>
  <c r="K101" i="1"/>
  <c r="F102" i="1" l="1"/>
  <c r="AM102" i="1"/>
  <c r="AD97" i="1"/>
  <c r="AI97" i="1" s="1"/>
  <c r="AE96" i="1"/>
  <c r="AA186" i="1"/>
  <c r="AB186" i="1" s="1"/>
  <c r="Z186" i="1"/>
  <c r="Y186" i="1"/>
  <c r="V123" i="1"/>
  <c r="W123" i="1" s="1"/>
  <c r="T123" i="1"/>
  <c r="U123" i="1"/>
  <c r="J102" i="1"/>
  <c r="I102" i="1"/>
  <c r="H102" i="1"/>
  <c r="C103" i="1" l="1"/>
  <c r="AK103" i="1" s="1"/>
  <c r="AN102" i="1"/>
  <c r="E103" i="1"/>
  <c r="AM103" i="1" s="1"/>
  <c r="D103" i="1"/>
  <c r="AL103" i="1" s="1"/>
  <c r="AG97" i="1"/>
  <c r="AH97" i="1" s="1"/>
  <c r="AF97" i="1"/>
  <c r="AA187" i="1"/>
  <c r="AB187" i="1" s="1"/>
  <c r="Z187" i="1"/>
  <c r="Y187" i="1"/>
  <c r="V124" i="1"/>
  <c r="U124" i="1"/>
  <c r="T124" i="1"/>
  <c r="K102" i="1"/>
  <c r="AE97" i="1" l="1"/>
  <c r="F103" i="1"/>
  <c r="AD98" i="1"/>
  <c r="AI98" i="1" s="1"/>
  <c r="AA188" i="1"/>
  <c r="AB188" i="1" s="1"/>
  <c r="Y188" i="1"/>
  <c r="Z188" i="1"/>
  <c r="W124" i="1"/>
  <c r="H103" i="1"/>
  <c r="I103" i="1"/>
  <c r="J103" i="1"/>
  <c r="C104" i="1" l="1"/>
  <c r="AK104" i="1" s="1"/>
  <c r="AN103" i="1"/>
  <c r="E104" i="1"/>
  <c r="D104" i="1"/>
  <c r="AL104" i="1" s="1"/>
  <c r="AG98" i="1"/>
  <c r="AH98" i="1" s="1"/>
  <c r="AF98" i="1"/>
  <c r="AA189" i="1"/>
  <c r="AB189" i="1" s="1"/>
  <c r="Z189" i="1"/>
  <c r="Y189" i="1"/>
  <c r="V125" i="1"/>
  <c r="W125" i="1" s="1"/>
  <c r="U125" i="1"/>
  <c r="T125" i="1"/>
  <c r="K103" i="1"/>
  <c r="AE98" i="1" l="1"/>
  <c r="F104" i="1"/>
  <c r="AM104" i="1"/>
  <c r="AD99" i="1"/>
  <c r="AI99" i="1" s="1"/>
  <c r="AA190" i="1"/>
  <c r="AB190" i="1" s="1"/>
  <c r="Y190" i="1"/>
  <c r="Z190" i="1"/>
  <c r="T126" i="1"/>
  <c r="U126" i="1"/>
  <c r="V126" i="1"/>
  <c r="I104" i="1"/>
  <c r="J104" i="1"/>
  <c r="H104" i="1"/>
  <c r="C105" i="1" l="1"/>
  <c r="AK105" i="1" s="1"/>
  <c r="AN104" i="1"/>
  <c r="D105" i="1"/>
  <c r="AL105" i="1" s="1"/>
  <c r="E105" i="1"/>
  <c r="AG99" i="1"/>
  <c r="AH99" i="1" s="1"/>
  <c r="AF99" i="1"/>
  <c r="AA191" i="1"/>
  <c r="AB191" i="1" s="1"/>
  <c r="Z191" i="1"/>
  <c r="Y191" i="1"/>
  <c r="W126" i="1"/>
  <c r="K104" i="1"/>
  <c r="AE99" i="1" l="1"/>
  <c r="F105" i="1"/>
  <c r="AM105" i="1"/>
  <c r="AD100" i="1"/>
  <c r="AI100" i="1" s="1"/>
  <c r="Z192" i="1"/>
  <c r="AA192" i="1"/>
  <c r="AB192" i="1" s="1"/>
  <c r="Y192" i="1"/>
  <c r="V127" i="1"/>
  <c r="W127" i="1" s="1"/>
  <c r="T127" i="1"/>
  <c r="U127" i="1"/>
  <c r="H105" i="1"/>
  <c r="J105" i="1"/>
  <c r="I105" i="1"/>
  <c r="C106" i="1" l="1"/>
  <c r="AK106" i="1" s="1"/>
  <c r="AN105" i="1"/>
  <c r="D106" i="1"/>
  <c r="AL106" i="1" s="1"/>
  <c r="E106" i="1"/>
  <c r="AG100" i="1"/>
  <c r="AH100" i="1" s="1"/>
  <c r="AF100" i="1"/>
  <c r="Z193" i="1"/>
  <c r="AA193" i="1"/>
  <c r="AB193" i="1" s="1"/>
  <c r="Y193" i="1"/>
  <c r="V128" i="1"/>
  <c r="W128" i="1" s="1"/>
  <c r="T128" i="1"/>
  <c r="U128" i="1"/>
  <c r="K105" i="1"/>
  <c r="AE100" i="1" l="1"/>
  <c r="F106" i="1"/>
  <c r="AM106" i="1"/>
  <c r="AD101" i="1"/>
  <c r="AI101" i="1" s="1"/>
  <c r="AA194" i="1"/>
  <c r="AB194" i="1" s="1"/>
  <c r="Y194" i="1"/>
  <c r="Z194" i="1"/>
  <c r="T129" i="1"/>
  <c r="U129" i="1"/>
  <c r="V129" i="1"/>
  <c r="H106" i="1"/>
  <c r="J106" i="1"/>
  <c r="I106" i="1"/>
  <c r="C107" i="1" l="1"/>
  <c r="AK107" i="1" s="1"/>
  <c r="AN106" i="1"/>
  <c r="E107" i="1"/>
  <c r="D107" i="1"/>
  <c r="AL107" i="1" s="1"/>
  <c r="AG101" i="1"/>
  <c r="AH101" i="1" s="1"/>
  <c r="AF101" i="1"/>
  <c r="AA195" i="1"/>
  <c r="AB195" i="1" s="1"/>
  <c r="Y195" i="1"/>
  <c r="Z195" i="1"/>
  <c r="W129" i="1"/>
  <c r="K106" i="1"/>
  <c r="AE101" i="1" l="1"/>
  <c r="F107" i="1"/>
  <c r="AM107" i="1"/>
  <c r="AD102" i="1"/>
  <c r="AI102" i="1" s="1"/>
  <c r="AA196" i="1"/>
  <c r="AB196" i="1" s="1"/>
  <c r="Z196" i="1"/>
  <c r="Y196" i="1"/>
  <c r="T130" i="1"/>
  <c r="V130" i="1"/>
  <c r="U130" i="1"/>
  <c r="H107" i="1"/>
  <c r="I107" i="1"/>
  <c r="J107" i="1"/>
  <c r="C108" i="1" l="1"/>
  <c r="AK108" i="1" s="1"/>
  <c r="AN107" i="1"/>
  <c r="D108" i="1"/>
  <c r="AL108" i="1" s="1"/>
  <c r="E108" i="1"/>
  <c r="AF102" i="1"/>
  <c r="AG102" i="1"/>
  <c r="AH102" i="1" s="1"/>
  <c r="AA197" i="1"/>
  <c r="AB197" i="1" s="1"/>
  <c r="Z197" i="1"/>
  <c r="Y197" i="1"/>
  <c r="W130" i="1"/>
  <c r="K107" i="1"/>
  <c r="F108" i="1" l="1"/>
  <c r="AM108" i="1"/>
  <c r="AD103" i="1"/>
  <c r="AI103" i="1" s="1"/>
  <c r="AE102" i="1"/>
  <c r="AA198" i="1"/>
  <c r="AB198" i="1" s="1"/>
  <c r="Y198" i="1"/>
  <c r="Z198" i="1"/>
  <c r="U131" i="1"/>
  <c r="V131" i="1"/>
  <c r="T131" i="1"/>
  <c r="J108" i="1"/>
  <c r="H108" i="1"/>
  <c r="I108" i="1"/>
  <c r="C109" i="1" l="1"/>
  <c r="AK109" i="1" s="1"/>
  <c r="AN108" i="1"/>
  <c r="D109" i="1"/>
  <c r="AL109" i="1" s="1"/>
  <c r="E109" i="1"/>
  <c r="AF103" i="1"/>
  <c r="AG103" i="1"/>
  <c r="AH103" i="1" s="1"/>
  <c r="AA199" i="1"/>
  <c r="AB199" i="1" s="1"/>
  <c r="Z199" i="1"/>
  <c r="Y199" i="1"/>
  <c r="W131" i="1"/>
  <c r="K108" i="1"/>
  <c r="F109" i="1" l="1"/>
  <c r="AM109" i="1"/>
  <c r="AD104" i="1"/>
  <c r="AI104" i="1" s="1"/>
  <c r="AE103" i="1"/>
  <c r="Y200" i="1"/>
  <c r="Z200" i="1"/>
  <c r="AA200" i="1"/>
  <c r="AB200" i="1" s="1"/>
  <c r="U132" i="1"/>
  <c r="V132" i="1"/>
  <c r="T132" i="1"/>
  <c r="H109" i="1"/>
  <c r="J109" i="1"/>
  <c r="I109" i="1"/>
  <c r="C110" i="1" l="1"/>
  <c r="AK110" i="1" s="1"/>
  <c r="AN109" i="1"/>
  <c r="D110" i="1"/>
  <c r="AL110" i="1" s="1"/>
  <c r="E110" i="1"/>
  <c r="AF104" i="1"/>
  <c r="AG104" i="1"/>
  <c r="AH104" i="1" s="1"/>
  <c r="Y201" i="1"/>
  <c r="Z201" i="1"/>
  <c r="AA201" i="1"/>
  <c r="AB201" i="1" s="1"/>
  <c r="W132" i="1"/>
  <c r="K109" i="1"/>
  <c r="F110" i="1" l="1"/>
  <c r="AM110" i="1"/>
  <c r="AE104" i="1"/>
  <c r="AD105" i="1"/>
  <c r="AI105" i="1" s="1"/>
  <c r="AA202" i="1"/>
  <c r="AB202" i="1" s="1"/>
  <c r="Y202" i="1"/>
  <c r="Z202" i="1"/>
  <c r="T133" i="1"/>
  <c r="U133" i="1"/>
  <c r="V133" i="1"/>
  <c r="H110" i="1"/>
  <c r="J110" i="1"/>
  <c r="I110" i="1"/>
  <c r="C111" i="1" l="1"/>
  <c r="AK111" i="1" s="1"/>
  <c r="AN110" i="1"/>
  <c r="E111" i="1"/>
  <c r="D111" i="1"/>
  <c r="AL111" i="1" s="1"/>
  <c r="AF105" i="1"/>
  <c r="AG105" i="1"/>
  <c r="AH105" i="1" s="1"/>
  <c r="AA203" i="1"/>
  <c r="AB203" i="1" s="1"/>
  <c r="Z203" i="1"/>
  <c r="Y203" i="1"/>
  <c r="W133" i="1"/>
  <c r="K110" i="1"/>
  <c r="F111" i="1" l="1"/>
  <c r="AM111" i="1"/>
  <c r="AD106" i="1"/>
  <c r="AI106" i="1" s="1"/>
  <c r="AE105" i="1"/>
  <c r="Z204" i="1"/>
  <c r="Y204" i="1"/>
  <c r="AA204" i="1"/>
  <c r="AB204" i="1" s="1"/>
  <c r="V134" i="1"/>
  <c r="U134" i="1"/>
  <c r="T134" i="1"/>
  <c r="H111" i="1"/>
  <c r="I111" i="1"/>
  <c r="J111" i="1"/>
  <c r="C112" i="1" l="1"/>
  <c r="AK112" i="1" s="1"/>
  <c r="AN111" i="1"/>
  <c r="E112" i="1"/>
  <c r="D112" i="1"/>
  <c r="AL112" i="1" s="1"/>
  <c r="AG106" i="1"/>
  <c r="AH106" i="1" s="1"/>
  <c r="AF106" i="1"/>
  <c r="Z205" i="1"/>
  <c r="AA205" i="1"/>
  <c r="AB205" i="1" s="1"/>
  <c r="Y205" i="1"/>
  <c r="W134" i="1"/>
  <c r="K111" i="1"/>
  <c r="AE106" i="1" l="1"/>
  <c r="F112" i="1"/>
  <c r="AM112" i="1"/>
  <c r="AD107" i="1"/>
  <c r="AI107" i="1" s="1"/>
  <c r="Y206" i="1"/>
  <c r="Z206" i="1"/>
  <c r="AA206" i="1"/>
  <c r="AB206" i="1" s="1"/>
  <c r="T135" i="1"/>
  <c r="V135" i="1"/>
  <c r="U135" i="1"/>
  <c r="H112" i="1"/>
  <c r="I112" i="1"/>
  <c r="J112" i="1"/>
  <c r="C113" i="1" l="1"/>
  <c r="AK113" i="1" s="1"/>
  <c r="AN112" i="1"/>
  <c r="D113" i="1"/>
  <c r="AL113" i="1" s="1"/>
  <c r="E113" i="1"/>
  <c r="AG107" i="1"/>
  <c r="AH107" i="1" s="1"/>
  <c r="AF107" i="1"/>
  <c r="Y207" i="1"/>
  <c r="AA207" i="1"/>
  <c r="AB207" i="1" s="1"/>
  <c r="Z207" i="1"/>
  <c r="W135" i="1"/>
  <c r="K112" i="1"/>
  <c r="AE107" i="1" l="1"/>
  <c r="F113" i="1"/>
  <c r="AM113" i="1"/>
  <c r="AD108" i="1"/>
  <c r="AI108" i="1" s="1"/>
  <c r="AA208" i="1"/>
  <c r="AB208" i="1" s="1"/>
  <c r="Z208" i="1"/>
  <c r="Y208" i="1"/>
  <c r="T136" i="1"/>
  <c r="V136" i="1"/>
  <c r="U136" i="1"/>
  <c r="H113" i="1"/>
  <c r="J113" i="1"/>
  <c r="I113" i="1"/>
  <c r="C114" i="1" l="1"/>
  <c r="AK114" i="1" s="1"/>
  <c r="AN113" i="1"/>
  <c r="E114" i="1"/>
  <c r="D114" i="1"/>
  <c r="AL114" i="1" s="1"/>
  <c r="AF108" i="1"/>
  <c r="AG108" i="1"/>
  <c r="AH108" i="1" s="1"/>
  <c r="Z209" i="1"/>
  <c r="AA209" i="1"/>
  <c r="AB209" i="1" s="1"/>
  <c r="Y209" i="1"/>
  <c r="W136" i="1"/>
  <c r="K113" i="1"/>
  <c r="F114" i="1" l="1"/>
  <c r="AM114" i="1"/>
  <c r="AD109" i="1"/>
  <c r="AI109" i="1" s="1"/>
  <c r="AE108" i="1"/>
  <c r="Z210" i="1"/>
  <c r="AA210" i="1"/>
  <c r="AB210" i="1" s="1"/>
  <c r="Y210" i="1"/>
  <c r="U137" i="1"/>
  <c r="T137" i="1"/>
  <c r="V137" i="1"/>
  <c r="H114" i="1"/>
  <c r="J114" i="1"/>
  <c r="I114" i="1"/>
  <c r="C115" i="1" l="1"/>
  <c r="AK115" i="1" s="1"/>
  <c r="AN114" i="1"/>
  <c r="E115" i="1"/>
  <c r="D115" i="1"/>
  <c r="AL115" i="1" s="1"/>
  <c r="AG109" i="1"/>
  <c r="AH109" i="1" s="1"/>
  <c r="AF109" i="1"/>
  <c r="Y211" i="1"/>
  <c r="AA211" i="1"/>
  <c r="AB211" i="1" s="1"/>
  <c r="Z211" i="1"/>
  <c r="W137" i="1"/>
  <c r="K114" i="1"/>
  <c r="AE109" i="1" l="1"/>
  <c r="F115" i="1"/>
  <c r="AM115" i="1"/>
  <c r="AD110" i="1"/>
  <c r="AI110" i="1" s="1"/>
  <c r="AA212" i="1"/>
  <c r="AB212" i="1" s="1"/>
  <c r="Z212" i="1"/>
  <c r="Y212" i="1"/>
  <c r="V138" i="1"/>
  <c r="W138" i="1" s="1"/>
  <c r="T138" i="1"/>
  <c r="U138" i="1"/>
  <c r="H115" i="1"/>
  <c r="J115" i="1"/>
  <c r="I115" i="1"/>
  <c r="C116" i="1" l="1"/>
  <c r="AK116" i="1" s="1"/>
  <c r="AN115" i="1"/>
  <c r="E116" i="1"/>
  <c r="D116" i="1"/>
  <c r="AL116" i="1" s="1"/>
  <c r="AG110" i="1"/>
  <c r="AH110" i="1" s="1"/>
  <c r="AF110" i="1"/>
  <c r="AA213" i="1"/>
  <c r="AB213" i="1" s="1"/>
  <c r="Z213" i="1"/>
  <c r="Y213" i="1"/>
  <c r="V139" i="1"/>
  <c r="W139" i="1" s="1"/>
  <c r="T139" i="1"/>
  <c r="U139" i="1"/>
  <c r="K115" i="1"/>
  <c r="AE110" i="1" l="1"/>
  <c r="F116" i="1"/>
  <c r="AM116" i="1"/>
  <c r="AD111" i="1"/>
  <c r="AI111" i="1" s="1"/>
  <c r="AA214" i="1"/>
  <c r="AB214" i="1" s="1"/>
  <c r="Y214" i="1"/>
  <c r="Z214" i="1"/>
  <c r="V140" i="1"/>
  <c r="U140" i="1"/>
  <c r="T140" i="1"/>
  <c r="H116" i="1"/>
  <c r="J116" i="1"/>
  <c r="I116" i="1"/>
  <c r="C117" i="1" l="1"/>
  <c r="AK117" i="1" s="1"/>
  <c r="AN116" i="1"/>
  <c r="D117" i="1"/>
  <c r="AL117" i="1" s="1"/>
  <c r="E117" i="1"/>
  <c r="AG111" i="1"/>
  <c r="AH111" i="1" s="1"/>
  <c r="AF111" i="1"/>
  <c r="AA215" i="1"/>
  <c r="AB215" i="1" s="1"/>
  <c r="Y215" i="1"/>
  <c r="Z215" i="1"/>
  <c r="W140" i="1"/>
  <c r="K116" i="1"/>
  <c r="AE111" i="1" l="1"/>
  <c r="F117" i="1"/>
  <c r="AM117" i="1"/>
  <c r="AD112" i="1"/>
  <c r="AI112" i="1" s="1"/>
  <c r="AA216" i="1"/>
  <c r="AB216" i="1" s="1"/>
  <c r="Y216" i="1"/>
  <c r="Z216" i="1"/>
  <c r="V141" i="1"/>
  <c r="W141" i="1" s="1"/>
  <c r="U141" i="1"/>
  <c r="T141" i="1"/>
  <c r="H117" i="1"/>
  <c r="J117" i="1"/>
  <c r="I117" i="1"/>
  <c r="C118" i="1" l="1"/>
  <c r="AK118" i="1" s="1"/>
  <c r="AN117" i="1"/>
  <c r="E118" i="1"/>
  <c r="D118" i="1"/>
  <c r="AL118" i="1" s="1"/>
  <c r="AF112" i="1"/>
  <c r="AG112" i="1"/>
  <c r="AH112" i="1" s="1"/>
  <c r="Y217" i="1"/>
  <c r="AA217" i="1"/>
  <c r="AB217" i="1" s="1"/>
  <c r="Z217" i="1"/>
  <c r="V142" i="1"/>
  <c r="W142" i="1" s="1"/>
  <c r="U142" i="1"/>
  <c r="T142" i="1"/>
  <c r="K117" i="1"/>
  <c r="F118" i="1" l="1"/>
  <c r="AM118" i="1"/>
  <c r="AD113" i="1"/>
  <c r="AI113" i="1" s="1"/>
  <c r="AE112" i="1"/>
  <c r="AA218" i="1"/>
  <c r="AB218" i="1" s="1"/>
  <c r="Z218" i="1"/>
  <c r="Y218" i="1"/>
  <c r="V143" i="1"/>
  <c r="W143" i="1" s="1"/>
  <c r="T143" i="1"/>
  <c r="U143" i="1"/>
  <c r="J118" i="1"/>
  <c r="H118" i="1"/>
  <c r="I118" i="1"/>
  <c r="C119" i="1" l="1"/>
  <c r="AK119" i="1" s="1"/>
  <c r="AN118" i="1"/>
  <c r="D119" i="1"/>
  <c r="AL119" i="1" s="1"/>
  <c r="E119" i="1"/>
  <c r="AF113" i="1"/>
  <c r="AG113" i="1"/>
  <c r="AH113" i="1" s="1"/>
  <c r="AA219" i="1"/>
  <c r="AB219" i="1" s="1"/>
  <c r="Y219" i="1"/>
  <c r="Z219" i="1"/>
  <c r="V144" i="1"/>
  <c r="W144" i="1" s="1"/>
  <c r="T144" i="1"/>
  <c r="U144" i="1"/>
  <c r="K118" i="1"/>
  <c r="F119" i="1" l="1"/>
  <c r="AM119" i="1"/>
  <c r="AD114" i="1"/>
  <c r="AI114" i="1" s="1"/>
  <c r="AE113" i="1"/>
  <c r="Z220" i="1"/>
  <c r="Y220" i="1"/>
  <c r="AA220" i="1"/>
  <c r="AB220" i="1" s="1"/>
  <c r="V145" i="1"/>
  <c r="T145" i="1"/>
  <c r="U145" i="1"/>
  <c r="I119" i="1"/>
  <c r="H119" i="1"/>
  <c r="J119" i="1"/>
  <c r="C120" i="1" l="1"/>
  <c r="AK120" i="1" s="1"/>
  <c r="AN119" i="1"/>
  <c r="E120" i="1"/>
  <c r="D120" i="1"/>
  <c r="AL120" i="1" s="1"/>
  <c r="AF114" i="1"/>
  <c r="AG114" i="1"/>
  <c r="AH114" i="1" s="1"/>
  <c r="Z221" i="1"/>
  <c r="AA221" i="1"/>
  <c r="AB221" i="1" s="1"/>
  <c r="Y221" i="1"/>
  <c r="W145" i="1"/>
  <c r="K119" i="1"/>
  <c r="F120" i="1" l="1"/>
  <c r="AM120" i="1"/>
  <c r="AD115" i="1"/>
  <c r="AI115" i="1" s="1"/>
  <c r="AE114" i="1"/>
  <c r="Y222" i="1"/>
  <c r="AA222" i="1"/>
  <c r="AB222" i="1" s="1"/>
  <c r="Z222" i="1"/>
  <c r="T146" i="1"/>
  <c r="V146" i="1"/>
  <c r="U146" i="1"/>
  <c r="H120" i="1"/>
  <c r="J120" i="1"/>
  <c r="I120" i="1"/>
  <c r="C121" i="1" l="1"/>
  <c r="AK121" i="1" s="1"/>
  <c r="AN120" i="1"/>
  <c r="E121" i="1"/>
  <c r="D121" i="1"/>
  <c r="AL121" i="1" s="1"/>
  <c r="AF115" i="1"/>
  <c r="AG115" i="1"/>
  <c r="AH115" i="1" s="1"/>
  <c r="Y223" i="1"/>
  <c r="AA223" i="1"/>
  <c r="AB223" i="1" s="1"/>
  <c r="Z223" i="1"/>
  <c r="W146" i="1"/>
  <c r="K120" i="1"/>
  <c r="F121" i="1" l="1"/>
  <c r="AM121" i="1"/>
  <c r="AD116" i="1"/>
  <c r="AI116" i="1" s="1"/>
  <c r="AE115" i="1"/>
  <c r="Y224" i="1"/>
  <c r="Z224" i="1"/>
  <c r="AA224" i="1"/>
  <c r="AB224" i="1" s="1"/>
  <c r="U147" i="1"/>
  <c r="T147" i="1"/>
  <c r="V147" i="1"/>
  <c r="J121" i="1"/>
  <c r="H121" i="1"/>
  <c r="I121" i="1"/>
  <c r="C122" i="1" l="1"/>
  <c r="AK122" i="1" s="1"/>
  <c r="AN121" i="1"/>
  <c r="D122" i="1"/>
  <c r="AL122" i="1" s="1"/>
  <c r="E122" i="1"/>
  <c r="AG116" i="1"/>
  <c r="AH116" i="1" s="1"/>
  <c r="AF116" i="1"/>
  <c r="Z225" i="1"/>
  <c r="Y225" i="1"/>
  <c r="AA225" i="1"/>
  <c r="AB225" i="1" s="1"/>
  <c r="W147" i="1"/>
  <c r="K121" i="1"/>
  <c r="F122" i="1" l="1"/>
  <c r="AM122" i="1"/>
  <c r="AE116" i="1"/>
  <c r="AD117" i="1"/>
  <c r="AI117" i="1" s="1"/>
  <c r="AA226" i="1"/>
  <c r="AB226" i="1" s="1"/>
  <c r="Z226" i="1"/>
  <c r="Y226" i="1"/>
  <c r="U148" i="1"/>
  <c r="T148" i="1"/>
  <c r="V148" i="1"/>
  <c r="I122" i="1"/>
  <c r="J122" i="1"/>
  <c r="H122" i="1"/>
  <c r="C123" i="1" l="1"/>
  <c r="AK123" i="1" s="1"/>
  <c r="AN122" i="1"/>
  <c r="E123" i="1"/>
  <c r="D123" i="1"/>
  <c r="AL123" i="1" s="1"/>
  <c r="AG117" i="1"/>
  <c r="AH117" i="1" s="1"/>
  <c r="AF117" i="1"/>
  <c r="AA227" i="1"/>
  <c r="AB227" i="1" s="1"/>
  <c r="Z227" i="1"/>
  <c r="Y227" i="1"/>
  <c r="W148" i="1"/>
  <c r="K122" i="1"/>
  <c r="AE117" i="1" l="1"/>
  <c r="F123" i="1"/>
  <c r="AM123" i="1"/>
  <c r="AD118" i="1"/>
  <c r="AI118" i="1" s="1"/>
  <c r="Z228" i="1"/>
  <c r="AA228" i="1"/>
  <c r="AB228" i="1" s="1"/>
  <c r="Y228" i="1"/>
  <c r="V149" i="1"/>
  <c r="T149" i="1"/>
  <c r="U149" i="1"/>
  <c r="H123" i="1"/>
  <c r="I123" i="1"/>
  <c r="J123" i="1"/>
  <c r="C124" i="1" l="1"/>
  <c r="AK124" i="1" s="1"/>
  <c r="AN123" i="1"/>
  <c r="E124" i="1"/>
  <c r="D124" i="1"/>
  <c r="AL124" i="1" s="1"/>
  <c r="AG118" i="1"/>
  <c r="AH118" i="1" s="1"/>
  <c r="AF118" i="1"/>
  <c r="Y229" i="1"/>
  <c r="Z229" i="1"/>
  <c r="AA229" i="1"/>
  <c r="AB229" i="1" s="1"/>
  <c r="W149" i="1"/>
  <c r="K123" i="1"/>
  <c r="F124" i="1" l="1"/>
  <c r="AM124" i="1"/>
  <c r="AE118" i="1"/>
  <c r="AD119" i="1"/>
  <c r="AI119" i="1" s="1"/>
  <c r="Y230" i="1"/>
  <c r="Z230" i="1"/>
  <c r="AA230" i="1"/>
  <c r="AB230" i="1" s="1"/>
  <c r="V150" i="1"/>
  <c r="U150" i="1"/>
  <c r="T150" i="1"/>
  <c r="J124" i="1"/>
  <c r="I124" i="1"/>
  <c r="H124" i="1"/>
  <c r="C125" i="1" l="1"/>
  <c r="AK125" i="1" s="1"/>
  <c r="AN124" i="1"/>
  <c r="D125" i="1"/>
  <c r="AL125" i="1" s="1"/>
  <c r="E125" i="1"/>
  <c r="AF119" i="1"/>
  <c r="AG119" i="1"/>
  <c r="AA231" i="1"/>
  <c r="AB231" i="1" s="1"/>
  <c r="Y231" i="1"/>
  <c r="Z231" i="1"/>
  <c r="W150" i="1"/>
  <c r="K124" i="1"/>
  <c r="F125" i="1" l="1"/>
  <c r="AM125" i="1"/>
  <c r="AE119" i="1"/>
  <c r="AH119" i="1"/>
  <c r="AA232" i="1"/>
  <c r="AB232" i="1" s="1"/>
  <c r="Y232" i="1"/>
  <c r="Z232" i="1"/>
  <c r="V151" i="1"/>
  <c r="T151" i="1"/>
  <c r="U151" i="1"/>
  <c r="H125" i="1"/>
  <c r="J125" i="1"/>
  <c r="I125" i="1"/>
  <c r="C126" i="1" l="1"/>
  <c r="AK126" i="1" s="1"/>
  <c r="AN125" i="1"/>
  <c r="E126" i="1"/>
  <c r="D126" i="1"/>
  <c r="AL126" i="1" s="1"/>
  <c r="AD120" i="1"/>
  <c r="AI120" i="1" s="1"/>
  <c r="Y233" i="1"/>
  <c r="AA233" i="1"/>
  <c r="AB233" i="1" s="1"/>
  <c r="Z233" i="1"/>
  <c r="W151" i="1"/>
  <c r="K125" i="1"/>
  <c r="F126" i="1" l="1"/>
  <c r="AM126" i="1"/>
  <c r="AF120" i="1"/>
  <c r="AG120" i="1"/>
  <c r="AA234" i="1"/>
  <c r="AB234" i="1" s="1"/>
  <c r="Z234" i="1"/>
  <c r="Y234" i="1"/>
  <c r="V152" i="1"/>
  <c r="W152" i="1" s="1"/>
  <c r="T152" i="1"/>
  <c r="U152" i="1"/>
  <c r="H126" i="1"/>
  <c r="I126" i="1"/>
  <c r="J126" i="1"/>
  <c r="C127" i="1" l="1"/>
  <c r="AK127" i="1" s="1"/>
  <c r="AN126" i="1"/>
  <c r="E127" i="1"/>
  <c r="D127" i="1"/>
  <c r="AL127" i="1" s="1"/>
  <c r="AE120" i="1"/>
  <c r="AH120" i="1"/>
  <c r="AA235" i="1"/>
  <c r="AB235" i="1" s="1"/>
  <c r="Y235" i="1"/>
  <c r="Z235" i="1"/>
  <c r="U153" i="1"/>
  <c r="V153" i="1"/>
  <c r="T153" i="1"/>
  <c r="K126" i="1"/>
  <c r="F127" i="1" l="1"/>
  <c r="AM127" i="1"/>
  <c r="AD121" i="1"/>
  <c r="AI121" i="1" s="1"/>
  <c r="Y236" i="1"/>
  <c r="AA236" i="1"/>
  <c r="AB236" i="1" s="1"/>
  <c r="Z236" i="1"/>
  <c r="W153" i="1"/>
  <c r="H127" i="1"/>
  <c r="J127" i="1"/>
  <c r="I127" i="1"/>
  <c r="C128" i="1" l="1"/>
  <c r="AK128" i="1" s="1"/>
  <c r="AN127" i="1"/>
  <c r="E128" i="1"/>
  <c r="D128" i="1"/>
  <c r="AL128" i="1" s="1"/>
  <c r="AF121" i="1"/>
  <c r="AG121" i="1"/>
  <c r="Z237" i="1"/>
  <c r="Y237" i="1"/>
  <c r="AA237" i="1"/>
  <c r="AB237" i="1" s="1"/>
  <c r="V154" i="1"/>
  <c r="W154" i="1" s="1"/>
  <c r="T154" i="1"/>
  <c r="U154" i="1"/>
  <c r="K127" i="1"/>
  <c r="F128" i="1" l="1"/>
  <c r="AM128" i="1"/>
  <c r="AE121" i="1"/>
  <c r="AH121" i="1"/>
  <c r="Z238" i="1"/>
  <c r="AA238" i="1"/>
  <c r="AB238" i="1" s="1"/>
  <c r="Y238" i="1"/>
  <c r="V155" i="1"/>
  <c r="W155" i="1" s="1"/>
  <c r="T155" i="1"/>
  <c r="U155" i="1"/>
  <c r="H128" i="1"/>
  <c r="J128" i="1"/>
  <c r="I128" i="1"/>
  <c r="C129" i="1" l="1"/>
  <c r="AK129" i="1" s="1"/>
  <c r="AN128" i="1"/>
  <c r="D129" i="1"/>
  <c r="AL129" i="1" s="1"/>
  <c r="E129" i="1"/>
  <c r="AD122" i="1"/>
  <c r="AI122" i="1" s="1"/>
  <c r="AA239" i="1"/>
  <c r="AB239" i="1" s="1"/>
  <c r="Y239" i="1"/>
  <c r="Z239" i="1"/>
  <c r="V156" i="1"/>
  <c r="W156" i="1" s="1"/>
  <c r="T156" i="1"/>
  <c r="U156" i="1"/>
  <c r="K128" i="1"/>
  <c r="F129" i="1" l="1"/>
  <c r="AM129" i="1"/>
  <c r="AG122" i="1"/>
  <c r="AH122" i="1" s="1"/>
  <c r="AF122" i="1"/>
  <c r="AA240" i="1"/>
  <c r="AB240" i="1" s="1"/>
  <c r="Z240" i="1"/>
  <c r="Y240" i="1"/>
  <c r="V157" i="1"/>
  <c r="W157" i="1" s="1"/>
  <c r="U157" i="1"/>
  <c r="T157" i="1"/>
  <c r="H129" i="1"/>
  <c r="I129" i="1"/>
  <c r="J129" i="1"/>
  <c r="AE122" i="1" l="1"/>
  <c r="C130" i="1"/>
  <c r="AK130" i="1" s="1"/>
  <c r="AN129" i="1"/>
  <c r="E130" i="1"/>
  <c r="D130" i="1"/>
  <c r="AL130" i="1" s="1"/>
  <c r="AD123" i="1"/>
  <c r="AI123" i="1" s="1"/>
  <c r="Z241" i="1"/>
  <c r="Y241" i="1"/>
  <c r="AA241" i="1"/>
  <c r="AB241" i="1" s="1"/>
  <c r="U158" i="1"/>
  <c r="V158" i="1"/>
  <c r="T158" i="1"/>
  <c r="K129" i="1"/>
  <c r="F130" i="1" l="1"/>
  <c r="AM130" i="1"/>
  <c r="AG123" i="1"/>
  <c r="AH123" i="1" s="1"/>
  <c r="AF123" i="1"/>
  <c r="Y242" i="1"/>
  <c r="AA242" i="1"/>
  <c r="AB242" i="1" s="1"/>
  <c r="Z242" i="1"/>
  <c r="W158" i="1"/>
  <c r="H130" i="1"/>
  <c r="J130" i="1"/>
  <c r="I130" i="1"/>
  <c r="AE123" i="1" l="1"/>
  <c r="C131" i="1"/>
  <c r="AK131" i="1" s="1"/>
  <c r="AN130" i="1"/>
  <c r="E131" i="1"/>
  <c r="D131" i="1"/>
  <c r="AL131" i="1" s="1"/>
  <c r="AD124" i="1"/>
  <c r="AI124" i="1" s="1"/>
  <c r="Z243" i="1"/>
  <c r="AA243" i="1"/>
  <c r="AB243" i="1" s="1"/>
  <c r="Y243" i="1"/>
  <c r="V159" i="1"/>
  <c r="W159" i="1" s="1"/>
  <c r="T159" i="1"/>
  <c r="U159" i="1"/>
  <c r="K130" i="1"/>
  <c r="F131" i="1" l="1"/>
  <c r="AM131" i="1"/>
  <c r="AF124" i="1"/>
  <c r="AG124" i="1"/>
  <c r="AH124" i="1" s="1"/>
  <c r="AA244" i="1"/>
  <c r="AB244" i="1" s="1"/>
  <c r="Z244" i="1"/>
  <c r="Y244" i="1"/>
  <c r="V160" i="1"/>
  <c r="W160" i="1" s="1"/>
  <c r="T160" i="1"/>
  <c r="U160" i="1"/>
  <c r="H131" i="1"/>
  <c r="J131" i="1"/>
  <c r="I131" i="1"/>
  <c r="C132" i="1" l="1"/>
  <c r="AK132" i="1" s="1"/>
  <c r="AN131" i="1"/>
  <c r="E132" i="1"/>
  <c r="D132" i="1"/>
  <c r="AL132" i="1" s="1"/>
  <c r="AD125" i="1"/>
  <c r="AI125" i="1" s="1"/>
  <c r="AE124" i="1"/>
  <c r="AA245" i="1"/>
  <c r="AB245" i="1" s="1"/>
  <c r="Y245" i="1"/>
  <c r="Z245" i="1"/>
  <c r="U161" i="1"/>
  <c r="T161" i="1"/>
  <c r="V161" i="1"/>
  <c r="K131" i="1"/>
  <c r="F132" i="1" l="1"/>
  <c r="AM132" i="1"/>
  <c r="AG125" i="1"/>
  <c r="AH125" i="1" s="1"/>
  <c r="AF125" i="1"/>
  <c r="Y246" i="1"/>
  <c r="Z246" i="1"/>
  <c r="AA246" i="1"/>
  <c r="AB246" i="1" s="1"/>
  <c r="W161" i="1"/>
  <c r="H132" i="1"/>
  <c r="I132" i="1"/>
  <c r="J132" i="1"/>
  <c r="AE125" i="1" l="1"/>
  <c r="C133" i="1"/>
  <c r="AK133" i="1" s="1"/>
  <c r="AN132" i="1"/>
  <c r="E133" i="1"/>
  <c r="D133" i="1"/>
  <c r="AL133" i="1" s="1"/>
  <c r="AD126" i="1"/>
  <c r="AI126" i="1" s="1"/>
  <c r="Z247" i="1"/>
  <c r="Y247" i="1"/>
  <c r="AA247" i="1"/>
  <c r="AB247" i="1" s="1"/>
  <c r="U162" i="1"/>
  <c r="T162" i="1"/>
  <c r="V162" i="1"/>
  <c r="K132" i="1"/>
  <c r="F133" i="1" l="1"/>
  <c r="AM133" i="1"/>
  <c r="AG126" i="1"/>
  <c r="AH126" i="1" s="1"/>
  <c r="AF126" i="1"/>
  <c r="Z248" i="1"/>
  <c r="Y248" i="1"/>
  <c r="AA248" i="1"/>
  <c r="AB248" i="1" s="1"/>
  <c r="W162" i="1"/>
  <c r="H133" i="1"/>
  <c r="J133" i="1"/>
  <c r="I133" i="1"/>
  <c r="AE126" i="1" l="1"/>
  <c r="C134" i="1"/>
  <c r="AK134" i="1" s="1"/>
  <c r="AN133" i="1"/>
  <c r="D134" i="1"/>
  <c r="AL134" i="1" s="1"/>
  <c r="E134" i="1"/>
  <c r="AD127" i="1"/>
  <c r="AI127" i="1" s="1"/>
  <c r="Y249" i="1"/>
  <c r="AA249" i="1"/>
  <c r="AB249" i="1" s="1"/>
  <c r="Z249" i="1"/>
  <c r="U163" i="1"/>
  <c r="V163" i="1"/>
  <c r="T163" i="1"/>
  <c r="K133" i="1"/>
  <c r="F134" i="1" l="1"/>
  <c r="AM134" i="1"/>
  <c r="AG127" i="1"/>
  <c r="AH127" i="1" s="1"/>
  <c r="AF127" i="1"/>
  <c r="AA250" i="1"/>
  <c r="AB250" i="1" s="1"/>
  <c r="Z250" i="1"/>
  <c r="Y250" i="1"/>
  <c r="W163" i="1"/>
  <c r="H134" i="1"/>
  <c r="J134" i="1"/>
  <c r="I134" i="1"/>
  <c r="AE127" i="1" l="1"/>
  <c r="C135" i="1"/>
  <c r="AK135" i="1" s="1"/>
  <c r="AN134" i="1"/>
  <c r="E135" i="1"/>
  <c r="D135" i="1"/>
  <c r="AL135" i="1" s="1"/>
  <c r="AD128" i="1"/>
  <c r="AI128" i="1" s="1"/>
  <c r="AA251" i="1"/>
  <c r="AB251" i="1" s="1"/>
  <c r="Y251" i="1"/>
  <c r="Z251" i="1"/>
  <c r="U164" i="1"/>
  <c r="T164" i="1"/>
  <c r="V164" i="1"/>
  <c r="K134" i="1"/>
  <c r="F135" i="1" l="1"/>
  <c r="AM135" i="1"/>
  <c r="AF128" i="1"/>
  <c r="AG128" i="1"/>
  <c r="AH128" i="1" s="1"/>
  <c r="AA252" i="1"/>
  <c r="AB252" i="1" s="1"/>
  <c r="Y252" i="1"/>
  <c r="Z252" i="1"/>
  <c r="W164" i="1"/>
  <c r="H135" i="1"/>
  <c r="I135" i="1"/>
  <c r="J135" i="1"/>
  <c r="C136" i="1" l="1"/>
  <c r="AK136" i="1" s="1"/>
  <c r="AN135" i="1"/>
  <c r="D136" i="1"/>
  <c r="AL136" i="1" s="1"/>
  <c r="E136" i="1"/>
  <c r="AD129" i="1"/>
  <c r="AI129" i="1" s="1"/>
  <c r="AE128" i="1"/>
  <c r="Y253" i="1"/>
  <c r="Z253" i="1"/>
  <c r="AA253" i="1"/>
  <c r="AB253" i="1" s="1"/>
  <c r="T165" i="1"/>
  <c r="U165" i="1"/>
  <c r="V165" i="1"/>
  <c r="K135" i="1"/>
  <c r="F136" i="1" l="1"/>
  <c r="AM136" i="1"/>
  <c r="AG129" i="1"/>
  <c r="AH129" i="1" s="1"/>
  <c r="AF129" i="1"/>
  <c r="AE129" i="1" s="1"/>
  <c r="Z254" i="1"/>
  <c r="Y254" i="1"/>
  <c r="AA254" i="1"/>
  <c r="AB254" i="1" s="1"/>
  <c r="W165" i="1"/>
  <c r="H136" i="1"/>
  <c r="J136" i="1"/>
  <c r="I136" i="1"/>
  <c r="C137" i="1" l="1"/>
  <c r="AK137" i="1" s="1"/>
  <c r="AN136" i="1"/>
  <c r="E137" i="1"/>
  <c r="D137" i="1"/>
  <c r="AL137" i="1" s="1"/>
  <c r="AD130" i="1"/>
  <c r="AI130" i="1" s="1"/>
  <c r="Z255" i="1"/>
  <c r="Y255" i="1"/>
  <c r="AA255" i="1"/>
  <c r="AB255" i="1" s="1"/>
  <c r="U166" i="1"/>
  <c r="T166" i="1"/>
  <c r="V166" i="1"/>
  <c r="K136" i="1"/>
  <c r="F137" i="1" l="1"/>
  <c r="AM137" i="1"/>
  <c r="AF130" i="1"/>
  <c r="AG130" i="1"/>
  <c r="AH130" i="1" s="1"/>
  <c r="Y256" i="1"/>
  <c r="Z256" i="1"/>
  <c r="AA256" i="1"/>
  <c r="AB256" i="1" s="1"/>
  <c r="W166" i="1"/>
  <c r="H137" i="1"/>
  <c r="I137" i="1"/>
  <c r="J137" i="1"/>
  <c r="C138" i="1" l="1"/>
  <c r="AK138" i="1" s="1"/>
  <c r="AN137" i="1"/>
  <c r="E138" i="1"/>
  <c r="D138" i="1"/>
  <c r="AL138" i="1" s="1"/>
  <c r="AD131" i="1"/>
  <c r="AI131" i="1" s="1"/>
  <c r="AE130" i="1"/>
  <c r="Z257" i="1"/>
  <c r="AA257" i="1"/>
  <c r="AB257" i="1" s="1"/>
  <c r="Y257" i="1"/>
  <c r="V167" i="1"/>
  <c r="T167" i="1"/>
  <c r="U167" i="1"/>
  <c r="K137" i="1"/>
  <c r="F138" i="1" l="1"/>
  <c r="AM138" i="1"/>
  <c r="AF131" i="1"/>
  <c r="AG131" i="1"/>
  <c r="Y258" i="1"/>
  <c r="AA258" i="1"/>
  <c r="AB258" i="1" s="1"/>
  <c r="Z258" i="1"/>
  <c r="W167" i="1"/>
  <c r="H138" i="1"/>
  <c r="I138" i="1"/>
  <c r="J138" i="1"/>
  <c r="C139" i="1" l="1"/>
  <c r="AK139" i="1" s="1"/>
  <c r="AN138" i="1"/>
  <c r="E139" i="1"/>
  <c r="D139" i="1"/>
  <c r="AL139" i="1" s="1"/>
  <c r="AE131" i="1"/>
  <c r="AH131" i="1"/>
  <c r="Y259" i="1"/>
  <c r="AA259" i="1"/>
  <c r="AB259" i="1" s="1"/>
  <c r="Z259" i="1"/>
  <c r="T168" i="1"/>
  <c r="V168" i="1"/>
  <c r="U168" i="1"/>
  <c r="K138" i="1"/>
  <c r="F139" i="1" l="1"/>
  <c r="AM139" i="1"/>
  <c r="AD132" i="1"/>
  <c r="AI132" i="1" s="1"/>
  <c r="Z260" i="1"/>
  <c r="AA260" i="1"/>
  <c r="AB260" i="1" s="1"/>
  <c r="Y260" i="1"/>
  <c r="W168" i="1"/>
  <c r="J139" i="1"/>
  <c r="I139" i="1"/>
  <c r="H139" i="1"/>
  <c r="C140" i="1" l="1"/>
  <c r="AK140" i="1" s="1"/>
  <c r="AN139" i="1"/>
  <c r="E140" i="1"/>
  <c r="D140" i="1"/>
  <c r="AL140" i="1" s="1"/>
  <c r="AG132" i="1"/>
  <c r="AH132" i="1" s="1"/>
  <c r="AF132" i="1"/>
  <c r="Z261" i="1"/>
  <c r="AA261" i="1"/>
  <c r="AB261" i="1" s="1"/>
  <c r="Y261" i="1"/>
  <c r="V169" i="1"/>
  <c r="U169" i="1"/>
  <c r="T169" i="1"/>
  <c r="K139" i="1"/>
  <c r="AE132" i="1" l="1"/>
  <c r="F140" i="1"/>
  <c r="AM140" i="1"/>
  <c r="AD133" i="1"/>
  <c r="AI133" i="1" s="1"/>
  <c r="AA262" i="1"/>
  <c r="AB262" i="1" s="1"/>
  <c r="Y262" i="1"/>
  <c r="Z262" i="1"/>
  <c r="W169" i="1"/>
  <c r="I140" i="1"/>
  <c r="J140" i="1"/>
  <c r="H140" i="1"/>
  <c r="C141" i="1" l="1"/>
  <c r="AK141" i="1" s="1"/>
  <c r="AN140" i="1"/>
  <c r="E141" i="1"/>
  <c r="D141" i="1"/>
  <c r="AL141" i="1" s="1"/>
  <c r="AF133" i="1"/>
  <c r="AG133" i="1"/>
  <c r="AH133" i="1" s="1"/>
  <c r="AA263" i="1"/>
  <c r="AB263" i="1" s="1"/>
  <c r="Y263" i="1"/>
  <c r="Z263" i="1"/>
  <c r="V170" i="1"/>
  <c r="W170" i="1" s="1"/>
  <c r="T170" i="1"/>
  <c r="U170" i="1"/>
  <c r="K140" i="1"/>
  <c r="F141" i="1" l="1"/>
  <c r="AM141" i="1"/>
  <c r="AD134" i="1"/>
  <c r="AI134" i="1" s="1"/>
  <c r="AE133" i="1"/>
  <c r="AA264" i="1"/>
  <c r="AB264" i="1" s="1"/>
  <c r="Z264" i="1"/>
  <c r="Y264" i="1"/>
  <c r="V171" i="1"/>
  <c r="W171" i="1" s="1"/>
  <c r="T171" i="1"/>
  <c r="U171" i="1"/>
  <c r="H141" i="1"/>
  <c r="I141" i="1"/>
  <c r="J141" i="1"/>
  <c r="C142" i="1" l="1"/>
  <c r="AK142" i="1" s="1"/>
  <c r="AN141" i="1"/>
  <c r="E142" i="1"/>
  <c r="D142" i="1"/>
  <c r="AL142" i="1" s="1"/>
  <c r="AG134" i="1"/>
  <c r="AH134" i="1" s="1"/>
  <c r="AF134" i="1"/>
  <c r="Y265" i="1"/>
  <c r="AA265" i="1"/>
  <c r="AB265" i="1" s="1"/>
  <c r="Z265" i="1"/>
  <c r="V172" i="1"/>
  <c r="U172" i="1"/>
  <c r="T172" i="1"/>
  <c r="K141" i="1"/>
  <c r="AE134" i="1" l="1"/>
  <c r="F142" i="1"/>
  <c r="AM142" i="1"/>
  <c r="AD135" i="1"/>
  <c r="AI135" i="1" s="1"/>
  <c r="AA266" i="1"/>
  <c r="AB266" i="1" s="1"/>
  <c r="Z266" i="1"/>
  <c r="Y266" i="1"/>
  <c r="W172" i="1"/>
  <c r="H142" i="1"/>
  <c r="I142" i="1"/>
  <c r="J142" i="1"/>
  <c r="C143" i="1" l="1"/>
  <c r="AK143" i="1" s="1"/>
  <c r="AN142" i="1"/>
  <c r="E143" i="1"/>
  <c r="AM143" i="1" s="1"/>
  <c r="D143" i="1"/>
  <c r="AL143" i="1" s="1"/>
  <c r="AG135" i="1"/>
  <c r="AH135" i="1" s="1"/>
  <c r="AF135" i="1"/>
  <c r="AA267" i="1"/>
  <c r="AB267" i="1" s="1"/>
  <c r="Z267" i="1"/>
  <c r="Y267" i="1"/>
  <c r="V173" i="1"/>
  <c r="W173" i="1" s="1"/>
  <c r="T173" i="1"/>
  <c r="U173" i="1"/>
  <c r="K142" i="1"/>
  <c r="F143" i="1" l="1"/>
  <c r="AN143" i="1" s="1"/>
  <c r="AE135" i="1"/>
  <c r="AD136" i="1"/>
  <c r="AI136" i="1" s="1"/>
  <c r="AA268" i="1"/>
  <c r="AB268" i="1" s="1"/>
  <c r="Z268" i="1"/>
  <c r="Y268" i="1"/>
  <c r="V174" i="1"/>
  <c r="W174" i="1" s="1"/>
  <c r="U174" i="1"/>
  <c r="T174" i="1"/>
  <c r="H143" i="1"/>
  <c r="I143" i="1"/>
  <c r="J143" i="1"/>
  <c r="C144" i="1" l="1"/>
  <c r="AK144" i="1" s="1"/>
  <c r="E144" i="1"/>
  <c r="F144" i="1" s="1"/>
  <c r="D144" i="1"/>
  <c r="AL144" i="1" s="1"/>
  <c r="AG136" i="1"/>
  <c r="AH136" i="1" s="1"/>
  <c r="AF136" i="1"/>
  <c r="AA269" i="1"/>
  <c r="AB269" i="1" s="1"/>
  <c r="Z269" i="1"/>
  <c r="Y269" i="1"/>
  <c r="U175" i="1"/>
  <c r="V175" i="1"/>
  <c r="T175" i="1"/>
  <c r="K143" i="1"/>
  <c r="AM144" i="1" l="1"/>
  <c r="AE136" i="1"/>
  <c r="C145" i="1"/>
  <c r="AK145" i="1" s="1"/>
  <c r="AN144" i="1"/>
  <c r="D145" i="1"/>
  <c r="AL145" i="1" s="1"/>
  <c r="E145" i="1"/>
  <c r="AD137" i="1"/>
  <c r="AI137" i="1" s="1"/>
  <c r="Y270" i="1"/>
  <c r="AA270" i="1"/>
  <c r="AB270" i="1" s="1"/>
  <c r="Z270" i="1"/>
  <c r="W175" i="1"/>
  <c r="H144" i="1"/>
  <c r="I144" i="1"/>
  <c r="J144" i="1"/>
  <c r="F145" i="1" l="1"/>
  <c r="AM145" i="1"/>
  <c r="AF137" i="1"/>
  <c r="AG137" i="1"/>
  <c r="AH137" i="1" s="1"/>
  <c r="Z271" i="1"/>
  <c r="Y271" i="1"/>
  <c r="AA271" i="1"/>
  <c r="AB271" i="1" s="1"/>
  <c r="V176" i="1"/>
  <c r="W176" i="1" s="1"/>
  <c r="T176" i="1"/>
  <c r="U176" i="1"/>
  <c r="K144" i="1"/>
  <c r="C146" i="1" l="1"/>
  <c r="AK146" i="1" s="1"/>
  <c r="AN145" i="1"/>
  <c r="D146" i="1"/>
  <c r="AL146" i="1" s="1"/>
  <c r="E146" i="1"/>
  <c r="AD138" i="1"/>
  <c r="AI138" i="1" s="1"/>
  <c r="AE137" i="1"/>
  <c r="Z272" i="1"/>
  <c r="Y272" i="1"/>
  <c r="AA272" i="1"/>
  <c r="AB272" i="1" s="1"/>
  <c r="V177" i="1"/>
  <c r="T177" i="1"/>
  <c r="U177" i="1"/>
  <c r="H145" i="1"/>
  <c r="J145" i="1"/>
  <c r="I145" i="1"/>
  <c r="F146" i="1" l="1"/>
  <c r="AM146" i="1"/>
  <c r="AG138" i="1"/>
  <c r="AF138" i="1"/>
  <c r="Z273" i="1"/>
  <c r="Y273" i="1"/>
  <c r="AA273" i="1"/>
  <c r="AB273" i="1" s="1"/>
  <c r="W177" i="1"/>
  <c r="K145" i="1"/>
  <c r="C147" i="1" l="1"/>
  <c r="AK147" i="1" s="1"/>
  <c r="AN146" i="1"/>
  <c r="E147" i="1"/>
  <c r="D147" i="1"/>
  <c r="AL147" i="1" s="1"/>
  <c r="AE138" i="1"/>
  <c r="AH138" i="1"/>
  <c r="Y274" i="1"/>
  <c r="Z274" i="1"/>
  <c r="AA274" i="1"/>
  <c r="AB274" i="1" s="1"/>
  <c r="V178" i="1"/>
  <c r="W178" i="1" s="1"/>
  <c r="U178" i="1"/>
  <c r="T178" i="1"/>
  <c r="H146" i="1"/>
  <c r="J146" i="1"/>
  <c r="I146" i="1"/>
  <c r="F147" i="1" l="1"/>
  <c r="AM147" i="1"/>
  <c r="AD139" i="1"/>
  <c r="AI139" i="1" s="1"/>
  <c r="Y275" i="1"/>
  <c r="Z275" i="1"/>
  <c r="AA275" i="1"/>
  <c r="AB275" i="1" s="1"/>
  <c r="U179" i="1"/>
  <c r="V179" i="1"/>
  <c r="W179" i="1" s="1"/>
  <c r="T179" i="1"/>
  <c r="K146" i="1"/>
  <c r="AN147" i="1" l="1"/>
  <c r="C148" i="1"/>
  <c r="AK148" i="1" s="1"/>
  <c r="E148" i="1"/>
  <c r="D148" i="1"/>
  <c r="AL148" i="1" s="1"/>
  <c r="AG139" i="1"/>
  <c r="AH139" i="1" s="1"/>
  <c r="AF139" i="1"/>
  <c r="Y276" i="1"/>
  <c r="AA276" i="1"/>
  <c r="AB276" i="1" s="1"/>
  <c r="Z276" i="1"/>
  <c r="V180" i="1"/>
  <c r="T180" i="1"/>
  <c r="U180" i="1"/>
  <c r="H147" i="1"/>
  <c r="J147" i="1"/>
  <c r="I147" i="1"/>
  <c r="AE139" i="1" l="1"/>
  <c r="F148" i="1"/>
  <c r="AM148" i="1"/>
  <c r="AD140" i="1"/>
  <c r="AI140" i="1" s="1"/>
  <c r="Z277" i="1"/>
  <c r="Y277" i="1"/>
  <c r="AA277" i="1"/>
  <c r="AB277" i="1" s="1"/>
  <c r="W180" i="1"/>
  <c r="K147" i="1"/>
  <c r="C149" i="1" l="1"/>
  <c r="AK149" i="1" s="1"/>
  <c r="AN148" i="1"/>
  <c r="D149" i="1"/>
  <c r="AL149" i="1" s="1"/>
  <c r="E149" i="1"/>
  <c r="AF140" i="1"/>
  <c r="AG140" i="1"/>
  <c r="AH140" i="1" s="1"/>
  <c r="Z278" i="1"/>
  <c r="Y278" i="1"/>
  <c r="AA278" i="1"/>
  <c r="AB278" i="1" s="1"/>
  <c r="V181" i="1"/>
  <c r="T181" i="1"/>
  <c r="U181" i="1"/>
  <c r="H148" i="1"/>
  <c r="I148" i="1"/>
  <c r="J148" i="1"/>
  <c r="F149" i="1" l="1"/>
  <c r="AM149" i="1"/>
  <c r="AD141" i="1"/>
  <c r="AI141" i="1" s="1"/>
  <c r="AE140" i="1"/>
  <c r="AA279" i="1"/>
  <c r="AB279" i="1" s="1"/>
  <c r="Y279" i="1"/>
  <c r="Z279" i="1"/>
  <c r="W181" i="1"/>
  <c r="K148" i="1"/>
  <c r="C150" i="1" l="1"/>
  <c r="AK150" i="1" s="1"/>
  <c r="AN149" i="1"/>
  <c r="E150" i="1"/>
  <c r="D150" i="1"/>
  <c r="AL150" i="1" s="1"/>
  <c r="AF141" i="1"/>
  <c r="AG141" i="1"/>
  <c r="AH141" i="1" s="1"/>
  <c r="AA280" i="1"/>
  <c r="AB280" i="1" s="1"/>
  <c r="Z280" i="1"/>
  <c r="Y280" i="1"/>
  <c r="U182" i="1"/>
  <c r="T182" i="1"/>
  <c r="V182" i="1"/>
  <c r="H149" i="1"/>
  <c r="I149" i="1"/>
  <c r="J149" i="1"/>
  <c r="F150" i="1" l="1"/>
  <c r="AM150" i="1"/>
  <c r="AD142" i="1"/>
  <c r="AI142" i="1" s="1"/>
  <c r="AE141" i="1"/>
  <c r="Y281" i="1"/>
  <c r="AA281" i="1"/>
  <c r="AB281" i="1" s="1"/>
  <c r="Z281" i="1"/>
  <c r="W182" i="1"/>
  <c r="K149" i="1"/>
  <c r="C151" i="1" l="1"/>
  <c r="AK151" i="1" s="1"/>
  <c r="AN150" i="1"/>
  <c r="D151" i="1"/>
  <c r="AL151" i="1" s="1"/>
  <c r="E151" i="1"/>
  <c r="AM151" i="1" s="1"/>
  <c r="AF142" i="1"/>
  <c r="AG142" i="1"/>
  <c r="AA282" i="1"/>
  <c r="AB282" i="1" s="1"/>
  <c r="Z282" i="1"/>
  <c r="Y282" i="1"/>
  <c r="U183" i="1"/>
  <c r="T183" i="1"/>
  <c r="V183" i="1"/>
  <c r="H150" i="1"/>
  <c r="I150" i="1"/>
  <c r="J150" i="1"/>
  <c r="F151" i="1" l="1"/>
  <c r="AE142" i="1"/>
  <c r="AH142" i="1"/>
  <c r="AA283" i="1"/>
  <c r="AB283" i="1" s="1"/>
  <c r="Y283" i="1"/>
  <c r="Z283" i="1"/>
  <c r="W183" i="1"/>
  <c r="K150" i="1"/>
  <c r="C152" i="1" l="1"/>
  <c r="AK152" i="1" s="1"/>
  <c r="AN151" i="1"/>
  <c r="D152" i="1"/>
  <c r="AL152" i="1" s="1"/>
  <c r="E152" i="1"/>
  <c r="AD143" i="1"/>
  <c r="AI143" i="1" s="1"/>
  <c r="AA284" i="1"/>
  <c r="AB284" i="1" s="1"/>
  <c r="Y284" i="1"/>
  <c r="Z284" i="1"/>
  <c r="T184" i="1"/>
  <c r="U184" i="1"/>
  <c r="V184" i="1"/>
  <c r="H151" i="1"/>
  <c r="J151" i="1"/>
  <c r="I151" i="1"/>
  <c r="F152" i="1" l="1"/>
  <c r="AM152" i="1"/>
  <c r="AF143" i="1"/>
  <c r="AG143" i="1"/>
  <c r="AA285" i="1"/>
  <c r="AB285" i="1" s="1"/>
  <c r="Y285" i="1"/>
  <c r="Z285" i="1"/>
  <c r="W184" i="1"/>
  <c r="K151" i="1"/>
  <c r="C153" i="1" l="1"/>
  <c r="AK153" i="1" s="1"/>
  <c r="AN152" i="1"/>
  <c r="E153" i="1"/>
  <c r="D153" i="1"/>
  <c r="AL153" i="1" s="1"/>
  <c r="AE143" i="1"/>
  <c r="AH143" i="1"/>
  <c r="AA286" i="1"/>
  <c r="AB286" i="1" s="1"/>
  <c r="Z286" i="1"/>
  <c r="Y286" i="1"/>
  <c r="T185" i="1"/>
  <c r="U185" i="1"/>
  <c r="V185" i="1"/>
  <c r="H152" i="1"/>
  <c r="I152" i="1"/>
  <c r="J152" i="1"/>
  <c r="F153" i="1" l="1"/>
  <c r="AM153" i="1"/>
  <c r="AD144" i="1"/>
  <c r="AI144" i="1" s="1"/>
  <c r="Y287" i="1"/>
  <c r="AA287" i="1"/>
  <c r="AB287" i="1" s="1"/>
  <c r="Z287" i="1"/>
  <c r="W185" i="1"/>
  <c r="K152" i="1"/>
  <c r="C154" i="1" l="1"/>
  <c r="AK154" i="1" s="1"/>
  <c r="AN153" i="1"/>
  <c r="E154" i="1"/>
  <c r="D154" i="1"/>
  <c r="AL154" i="1" s="1"/>
  <c r="AG144" i="1"/>
  <c r="AH144" i="1" s="1"/>
  <c r="AF144" i="1"/>
  <c r="Z288" i="1"/>
  <c r="Y288" i="1"/>
  <c r="AA288" i="1"/>
  <c r="AB288" i="1" s="1"/>
  <c r="V186" i="1"/>
  <c r="W186" i="1" s="1"/>
  <c r="T186" i="1"/>
  <c r="U186" i="1"/>
  <c r="H153" i="1"/>
  <c r="J153" i="1"/>
  <c r="I153" i="1"/>
  <c r="AE144" i="1" l="1"/>
  <c r="F154" i="1"/>
  <c r="AM154" i="1"/>
  <c r="AD145" i="1"/>
  <c r="AI145" i="1" s="1"/>
  <c r="Z289" i="1"/>
  <c r="AA289" i="1"/>
  <c r="AB289" i="1" s="1"/>
  <c r="Y289" i="1"/>
  <c r="V187" i="1"/>
  <c r="W187" i="1" s="1"/>
  <c r="T187" i="1"/>
  <c r="U187" i="1"/>
  <c r="K153" i="1"/>
  <c r="C155" i="1" l="1"/>
  <c r="AK155" i="1" s="1"/>
  <c r="AN154" i="1"/>
  <c r="E155" i="1"/>
  <c r="D155" i="1"/>
  <c r="AL155" i="1" s="1"/>
  <c r="AG145" i="1"/>
  <c r="AH145" i="1" s="1"/>
  <c r="AF145" i="1"/>
  <c r="Z290" i="1"/>
  <c r="AA290" i="1"/>
  <c r="AB290" i="1" s="1"/>
  <c r="Y290" i="1"/>
  <c r="V188" i="1"/>
  <c r="T188" i="1"/>
  <c r="U188" i="1"/>
  <c r="J154" i="1"/>
  <c r="I154" i="1"/>
  <c r="H154" i="1"/>
  <c r="AE145" i="1" l="1"/>
  <c r="F155" i="1"/>
  <c r="AM155" i="1"/>
  <c r="AD146" i="1"/>
  <c r="AI146" i="1" s="1"/>
  <c r="AA291" i="1"/>
  <c r="AB291" i="1" s="1"/>
  <c r="Z291" i="1"/>
  <c r="Y291" i="1"/>
  <c r="W188" i="1"/>
  <c r="K154" i="1"/>
  <c r="C156" i="1" l="1"/>
  <c r="AK156" i="1" s="1"/>
  <c r="AN155" i="1"/>
  <c r="E156" i="1"/>
  <c r="D156" i="1"/>
  <c r="AL156" i="1" s="1"/>
  <c r="AG146" i="1"/>
  <c r="AH146" i="1" s="1"/>
  <c r="AF146" i="1"/>
  <c r="Y292" i="1"/>
  <c r="AA292" i="1"/>
  <c r="AB292" i="1" s="1"/>
  <c r="Z292" i="1"/>
  <c r="V189" i="1"/>
  <c r="W189" i="1" s="1"/>
  <c r="T189" i="1"/>
  <c r="U189" i="1"/>
  <c r="H155" i="1"/>
  <c r="I155" i="1"/>
  <c r="J155" i="1"/>
  <c r="AE146" i="1" l="1"/>
  <c r="F156" i="1"/>
  <c r="AM156" i="1"/>
  <c r="AD147" i="1"/>
  <c r="AI147" i="1" s="1"/>
  <c r="Y293" i="1"/>
  <c r="Z293" i="1"/>
  <c r="AA293" i="1"/>
  <c r="AB293" i="1" s="1"/>
  <c r="U190" i="1"/>
  <c r="V190" i="1"/>
  <c r="T190" i="1"/>
  <c r="K155" i="1"/>
  <c r="C157" i="1" l="1"/>
  <c r="AK157" i="1" s="1"/>
  <c r="AN156" i="1"/>
  <c r="E157" i="1"/>
  <c r="D157" i="1"/>
  <c r="AL157" i="1" s="1"/>
  <c r="AG147" i="1"/>
  <c r="AH147" i="1" s="1"/>
  <c r="AF147" i="1"/>
  <c r="Z294" i="1"/>
  <c r="Y294" i="1"/>
  <c r="AA294" i="1"/>
  <c r="AB294" i="1" s="1"/>
  <c r="W190" i="1"/>
  <c r="H156" i="1"/>
  <c r="J156" i="1"/>
  <c r="I156" i="1"/>
  <c r="AE147" i="1" l="1"/>
  <c r="F157" i="1"/>
  <c r="AM157" i="1"/>
  <c r="AD148" i="1"/>
  <c r="AI148" i="1" s="1"/>
  <c r="Z295" i="1"/>
  <c r="Y295" i="1"/>
  <c r="AA295" i="1"/>
  <c r="AB295" i="1" s="1"/>
  <c r="U191" i="1"/>
  <c r="T191" i="1"/>
  <c r="V191" i="1"/>
  <c r="K156" i="1"/>
  <c r="C158" i="1" l="1"/>
  <c r="AK158" i="1" s="1"/>
  <c r="AN157" i="1"/>
  <c r="D158" i="1"/>
  <c r="AL158" i="1" s="1"/>
  <c r="E158" i="1"/>
  <c r="AG148" i="1"/>
  <c r="AH148" i="1" s="1"/>
  <c r="AF148" i="1"/>
  <c r="Z296" i="1"/>
  <c r="AA296" i="1"/>
  <c r="AB296" i="1" s="1"/>
  <c r="Y296" i="1"/>
  <c r="W191" i="1"/>
  <c r="H157" i="1"/>
  <c r="J157" i="1"/>
  <c r="I157" i="1"/>
  <c r="AE148" i="1" l="1"/>
  <c r="F158" i="1"/>
  <c r="AM158" i="1"/>
  <c r="AD149" i="1"/>
  <c r="AI149" i="1" s="1"/>
  <c r="Y297" i="1"/>
  <c r="Z297" i="1"/>
  <c r="AA297" i="1"/>
  <c r="AB297" i="1" s="1"/>
  <c r="V192" i="1"/>
  <c r="W192" i="1" s="1"/>
  <c r="T192" i="1"/>
  <c r="U192" i="1"/>
  <c r="K157" i="1"/>
  <c r="C159" i="1" l="1"/>
  <c r="AK159" i="1" s="1"/>
  <c r="AN158" i="1"/>
  <c r="E159" i="1"/>
  <c r="D159" i="1"/>
  <c r="AL159" i="1" s="1"/>
  <c r="AF149" i="1"/>
  <c r="AG149" i="1"/>
  <c r="AH149" i="1" s="1"/>
  <c r="AA298" i="1"/>
  <c r="AB298" i="1" s="1"/>
  <c r="Y298" i="1"/>
  <c r="Z298" i="1"/>
  <c r="T193" i="1"/>
  <c r="U193" i="1"/>
  <c r="V193" i="1"/>
  <c r="I158" i="1"/>
  <c r="J158" i="1"/>
  <c r="H158" i="1"/>
  <c r="F159" i="1" l="1"/>
  <c r="AM159" i="1"/>
  <c r="AD150" i="1"/>
  <c r="AI150" i="1" s="1"/>
  <c r="AE149" i="1"/>
  <c r="AA299" i="1"/>
  <c r="AB299" i="1" s="1"/>
  <c r="Y299" i="1"/>
  <c r="Z299" i="1"/>
  <c r="W193" i="1"/>
  <c r="K158" i="1"/>
  <c r="C160" i="1" l="1"/>
  <c r="AK160" i="1" s="1"/>
  <c r="AN159" i="1"/>
  <c r="E160" i="1"/>
  <c r="D160" i="1"/>
  <c r="AL160" i="1" s="1"/>
  <c r="AG150" i="1"/>
  <c r="AH150" i="1" s="1"/>
  <c r="AF150" i="1"/>
  <c r="AA300" i="1"/>
  <c r="AB300" i="1" s="1"/>
  <c r="Y300" i="1"/>
  <c r="Z300" i="1"/>
  <c r="T194" i="1"/>
  <c r="U194" i="1"/>
  <c r="V194" i="1"/>
  <c r="H159" i="1"/>
  <c r="I159" i="1"/>
  <c r="J159" i="1"/>
  <c r="AE150" i="1" l="1"/>
  <c r="F160" i="1"/>
  <c r="AM160" i="1"/>
  <c r="AD151" i="1"/>
  <c r="AI151" i="1" s="1"/>
  <c r="AA301" i="1"/>
  <c r="AB301" i="1" s="1"/>
  <c r="Y301" i="1"/>
  <c r="Z301" i="1"/>
  <c r="W194" i="1"/>
  <c r="K159" i="1"/>
  <c r="C161" i="1" l="1"/>
  <c r="AK161" i="1" s="1"/>
  <c r="AN160" i="1"/>
  <c r="D161" i="1"/>
  <c r="AL161" i="1" s="1"/>
  <c r="E161" i="1"/>
  <c r="AG151" i="1"/>
  <c r="AH151" i="1" s="1"/>
  <c r="AF151" i="1"/>
  <c r="Z302" i="1"/>
  <c r="AA302" i="1"/>
  <c r="AB302" i="1" s="1"/>
  <c r="Y302" i="1"/>
  <c r="U195" i="1"/>
  <c r="T195" i="1"/>
  <c r="V195" i="1"/>
  <c r="J160" i="1"/>
  <c r="I160" i="1"/>
  <c r="H160" i="1"/>
  <c r="F161" i="1" l="1"/>
  <c r="AM161" i="1"/>
  <c r="AE151" i="1"/>
  <c r="AD152" i="1"/>
  <c r="AI152" i="1" s="1"/>
  <c r="AA303" i="1"/>
  <c r="AB303" i="1" s="1"/>
  <c r="Y303" i="1"/>
  <c r="Z303" i="1"/>
  <c r="W195" i="1"/>
  <c r="K160" i="1"/>
  <c r="C162" i="1" l="1"/>
  <c r="AK162" i="1" s="1"/>
  <c r="AN161" i="1"/>
  <c r="E162" i="1"/>
  <c r="D162" i="1"/>
  <c r="AL162" i="1" s="1"/>
  <c r="AG152" i="1"/>
  <c r="AF152" i="1"/>
  <c r="Y304" i="1"/>
  <c r="Z304" i="1"/>
  <c r="AA304" i="1"/>
  <c r="AB304" i="1" s="1"/>
  <c r="V196" i="1"/>
  <c r="U196" i="1"/>
  <c r="T196" i="1"/>
  <c r="H161" i="1"/>
  <c r="I161" i="1"/>
  <c r="J161" i="1"/>
  <c r="F162" i="1" l="1"/>
  <c r="AM162" i="1"/>
  <c r="AE152" i="1"/>
  <c r="AH152" i="1"/>
  <c r="Z305" i="1"/>
  <c r="Y305" i="1"/>
  <c r="AA305" i="1"/>
  <c r="AB305" i="1" s="1"/>
  <c r="W196" i="1"/>
  <c r="K161" i="1"/>
  <c r="C163" i="1" l="1"/>
  <c r="AK163" i="1" s="1"/>
  <c r="AN162" i="1"/>
  <c r="E163" i="1"/>
  <c r="D163" i="1"/>
  <c r="AL163" i="1" s="1"/>
  <c r="AD153" i="1"/>
  <c r="AI153" i="1" s="1"/>
  <c r="Z306" i="1"/>
  <c r="AA306" i="1"/>
  <c r="AB306" i="1" s="1"/>
  <c r="Y306" i="1"/>
  <c r="V197" i="1"/>
  <c r="U197" i="1"/>
  <c r="T197" i="1"/>
  <c r="H162" i="1"/>
  <c r="J162" i="1"/>
  <c r="I162" i="1"/>
  <c r="F163" i="1" l="1"/>
  <c r="AM163" i="1"/>
  <c r="AF153" i="1"/>
  <c r="AG153" i="1"/>
  <c r="Z307" i="1"/>
  <c r="AA307" i="1"/>
  <c r="AB307" i="1" s="1"/>
  <c r="Y307" i="1"/>
  <c r="W197" i="1"/>
  <c r="K162" i="1"/>
  <c r="C164" i="1" l="1"/>
  <c r="AK164" i="1" s="1"/>
  <c r="AN163" i="1"/>
  <c r="D164" i="1"/>
  <c r="AL164" i="1" s="1"/>
  <c r="E164" i="1"/>
  <c r="AE153" i="1"/>
  <c r="AH153" i="1"/>
  <c r="AA308" i="1"/>
  <c r="AB308" i="1" s="1"/>
  <c r="Z308" i="1"/>
  <c r="Y308" i="1"/>
  <c r="V198" i="1"/>
  <c r="U198" i="1"/>
  <c r="T198" i="1"/>
  <c r="H163" i="1"/>
  <c r="J163" i="1"/>
  <c r="I163" i="1"/>
  <c r="F164" i="1" l="1"/>
  <c r="AM164" i="1"/>
  <c r="AD154" i="1"/>
  <c r="AI154" i="1" s="1"/>
  <c r="Y309" i="1"/>
  <c r="AA309" i="1"/>
  <c r="AB309" i="1" s="1"/>
  <c r="Z309" i="1"/>
  <c r="W198" i="1"/>
  <c r="K163" i="1"/>
  <c r="C165" i="1" l="1"/>
  <c r="AK165" i="1" s="1"/>
  <c r="AN164" i="1"/>
  <c r="E165" i="1"/>
  <c r="D165" i="1"/>
  <c r="AL165" i="1" s="1"/>
  <c r="AG154" i="1"/>
  <c r="AH154" i="1" s="1"/>
  <c r="AF154" i="1"/>
  <c r="Y310" i="1"/>
  <c r="AA310" i="1"/>
  <c r="AB310" i="1" s="1"/>
  <c r="Z310" i="1"/>
  <c r="V199" i="1"/>
  <c r="U199" i="1"/>
  <c r="T199" i="1"/>
  <c r="H164" i="1"/>
  <c r="J164" i="1"/>
  <c r="I164" i="1"/>
  <c r="F165" i="1" l="1"/>
  <c r="AM165" i="1"/>
  <c r="AE154" i="1"/>
  <c r="AD155" i="1"/>
  <c r="AI155" i="1" s="1"/>
  <c r="Z311" i="1"/>
  <c r="AA311" i="1"/>
  <c r="AB311" i="1" s="1"/>
  <c r="Y311" i="1"/>
  <c r="W199" i="1"/>
  <c r="K164" i="1"/>
  <c r="C166" i="1" l="1"/>
  <c r="AK166" i="1" s="1"/>
  <c r="AN165" i="1"/>
  <c r="D166" i="1"/>
  <c r="AL166" i="1" s="1"/>
  <c r="E166" i="1"/>
  <c r="AG155" i="1"/>
  <c r="AH155" i="1" s="1"/>
  <c r="AF155" i="1"/>
  <c r="AE155" i="1" s="1"/>
  <c r="Z312" i="1"/>
  <c r="Y312" i="1"/>
  <c r="AA312" i="1"/>
  <c r="AB312" i="1" s="1"/>
  <c r="V200" i="1"/>
  <c r="U200" i="1"/>
  <c r="T200" i="1"/>
  <c r="H165" i="1"/>
  <c r="J165" i="1"/>
  <c r="I165" i="1"/>
  <c r="F166" i="1" l="1"/>
  <c r="AM166" i="1"/>
  <c r="AD156" i="1"/>
  <c r="AI156" i="1" s="1"/>
  <c r="AA313" i="1"/>
  <c r="AB313" i="1" s="1"/>
  <c r="Y313" i="1"/>
  <c r="Z313" i="1"/>
  <c r="W200" i="1"/>
  <c r="K165" i="1"/>
  <c r="C167" i="1" l="1"/>
  <c r="AK167" i="1" s="1"/>
  <c r="AN166" i="1"/>
  <c r="E167" i="1"/>
  <c r="D167" i="1"/>
  <c r="AL167" i="1" s="1"/>
  <c r="AG156" i="1"/>
  <c r="AH156" i="1" s="1"/>
  <c r="AF156" i="1"/>
  <c r="AA314" i="1"/>
  <c r="AB314" i="1" s="1"/>
  <c r="Y314" i="1"/>
  <c r="Z314" i="1"/>
  <c r="U201" i="1"/>
  <c r="V201" i="1"/>
  <c r="T201" i="1"/>
  <c r="H166" i="1"/>
  <c r="I166" i="1"/>
  <c r="J166" i="1"/>
  <c r="AE156" i="1" l="1"/>
  <c r="F167" i="1"/>
  <c r="AM167" i="1"/>
  <c r="AD157" i="1"/>
  <c r="AI157" i="1" s="1"/>
  <c r="AA315" i="1"/>
  <c r="AB315" i="1" s="1"/>
  <c r="Y315" i="1"/>
  <c r="Z315" i="1"/>
  <c r="W201" i="1"/>
  <c r="K166" i="1"/>
  <c r="C168" i="1" l="1"/>
  <c r="AK168" i="1" s="1"/>
  <c r="AN167" i="1"/>
  <c r="D168" i="1"/>
  <c r="AL168" i="1" s="1"/>
  <c r="E168" i="1"/>
  <c r="AF157" i="1"/>
  <c r="AG157" i="1"/>
  <c r="AH157" i="1" s="1"/>
  <c r="Z316" i="1"/>
  <c r="AA316" i="1"/>
  <c r="AB316" i="1" s="1"/>
  <c r="Y316" i="1"/>
  <c r="V202" i="1"/>
  <c r="W202" i="1" s="1"/>
  <c r="T202" i="1"/>
  <c r="U202" i="1"/>
  <c r="J167" i="1"/>
  <c r="H167" i="1"/>
  <c r="I167" i="1"/>
  <c r="F168" i="1" l="1"/>
  <c r="AM168" i="1"/>
  <c r="AD158" i="1"/>
  <c r="AI158" i="1" s="1"/>
  <c r="AE157" i="1"/>
  <c r="Z317" i="1"/>
  <c r="Y317" i="1"/>
  <c r="AA317" i="1"/>
  <c r="AB317" i="1" s="1"/>
  <c r="V203" i="1"/>
  <c r="W203" i="1" s="1"/>
  <c r="T203" i="1"/>
  <c r="U203" i="1"/>
  <c r="K167" i="1"/>
  <c r="C169" i="1" l="1"/>
  <c r="AK169" i="1" s="1"/>
  <c r="AN168" i="1"/>
  <c r="E169" i="1"/>
  <c r="D169" i="1"/>
  <c r="AL169" i="1" s="1"/>
  <c r="AF158" i="1"/>
  <c r="AG158" i="1"/>
  <c r="AH158" i="1" s="1"/>
  <c r="AA318" i="1"/>
  <c r="AB318" i="1" s="1"/>
  <c r="Y318" i="1"/>
  <c r="Z318" i="1"/>
  <c r="V204" i="1"/>
  <c r="W204" i="1" s="1"/>
  <c r="U204" i="1"/>
  <c r="T204" i="1"/>
  <c r="I168" i="1"/>
  <c r="J168" i="1"/>
  <c r="H168" i="1"/>
  <c r="F169" i="1" l="1"/>
  <c r="AM169" i="1"/>
  <c r="AD159" i="1"/>
  <c r="AI159" i="1" s="1"/>
  <c r="AE158" i="1"/>
  <c r="AA319" i="1"/>
  <c r="AB319" i="1" s="1"/>
  <c r="Y319" i="1"/>
  <c r="Z319" i="1"/>
  <c r="V205" i="1"/>
  <c r="W205" i="1" s="1"/>
  <c r="T205" i="1"/>
  <c r="U205" i="1"/>
  <c r="K168" i="1"/>
  <c r="C170" i="1" l="1"/>
  <c r="AK170" i="1" s="1"/>
  <c r="AN169" i="1"/>
  <c r="E170" i="1"/>
  <c r="AM170" i="1" s="1"/>
  <c r="D170" i="1"/>
  <c r="AL170" i="1" s="1"/>
  <c r="AF159" i="1"/>
  <c r="AG159" i="1"/>
  <c r="AH159" i="1" s="1"/>
  <c r="Y320" i="1"/>
  <c r="AA320" i="1"/>
  <c r="AB320" i="1" s="1"/>
  <c r="Z320" i="1"/>
  <c r="V206" i="1"/>
  <c r="T206" i="1"/>
  <c r="U206" i="1"/>
  <c r="H169" i="1"/>
  <c r="J169" i="1"/>
  <c r="I169" i="1"/>
  <c r="F170" i="1" l="1"/>
  <c r="AD160" i="1"/>
  <c r="AI160" i="1" s="1"/>
  <c r="AE159" i="1"/>
  <c r="Z321" i="1"/>
  <c r="Y321" i="1"/>
  <c r="AA321" i="1"/>
  <c r="AB321" i="1" s="1"/>
  <c r="W206" i="1"/>
  <c r="K169" i="1"/>
  <c r="AN170" i="1" l="1"/>
  <c r="C171" i="1"/>
  <c r="AK171" i="1" s="1"/>
  <c r="E171" i="1"/>
  <c r="D171" i="1"/>
  <c r="AL171" i="1" s="1"/>
  <c r="AF160" i="1"/>
  <c r="AG160" i="1"/>
  <c r="AH160" i="1" s="1"/>
  <c r="Y322" i="1"/>
  <c r="AA322" i="1"/>
  <c r="AB322" i="1" s="1"/>
  <c r="Z322" i="1"/>
  <c r="T207" i="1"/>
  <c r="V207" i="1"/>
  <c r="U207" i="1"/>
  <c r="H170" i="1"/>
  <c r="J170" i="1"/>
  <c r="I170" i="1"/>
  <c r="F171" i="1" l="1"/>
  <c r="AM171" i="1"/>
  <c r="AD161" i="1"/>
  <c r="AI161" i="1" s="1"/>
  <c r="AE160" i="1"/>
  <c r="Z323" i="1"/>
  <c r="AA323" i="1"/>
  <c r="AB323" i="1" s="1"/>
  <c r="Y323" i="1"/>
  <c r="W207" i="1"/>
  <c r="K170" i="1"/>
  <c r="C172" i="1" l="1"/>
  <c r="AK172" i="1" s="1"/>
  <c r="AN171" i="1"/>
  <c r="D172" i="1"/>
  <c r="AL172" i="1" s="1"/>
  <c r="E172" i="1"/>
  <c r="AF161" i="1"/>
  <c r="AG161" i="1"/>
  <c r="AH161" i="1" s="1"/>
  <c r="Z324" i="1"/>
  <c r="AA324" i="1"/>
  <c r="AB324" i="1" s="1"/>
  <c r="Y324" i="1"/>
  <c r="V208" i="1"/>
  <c r="W208" i="1" s="1"/>
  <c r="T208" i="1"/>
  <c r="U208" i="1"/>
  <c r="H171" i="1"/>
  <c r="J171" i="1"/>
  <c r="I171" i="1"/>
  <c r="F172" i="1" l="1"/>
  <c r="AM172" i="1"/>
  <c r="AD162" i="1"/>
  <c r="AI162" i="1" s="1"/>
  <c r="AE161" i="1"/>
  <c r="Y325" i="1"/>
  <c r="Z325" i="1"/>
  <c r="AA325" i="1"/>
  <c r="AB325" i="1" s="1"/>
  <c r="U209" i="1"/>
  <c r="T209" i="1"/>
  <c r="V209" i="1"/>
  <c r="K171" i="1"/>
  <c r="C173" i="1" l="1"/>
  <c r="AK173" i="1" s="1"/>
  <c r="AN172" i="1"/>
  <c r="D173" i="1"/>
  <c r="AL173" i="1" s="1"/>
  <c r="E173" i="1"/>
  <c r="AF162" i="1"/>
  <c r="AG162" i="1"/>
  <c r="AH162" i="1" s="1"/>
  <c r="Y326" i="1"/>
  <c r="Z326" i="1"/>
  <c r="AA326" i="1"/>
  <c r="AB326" i="1" s="1"/>
  <c r="W209" i="1"/>
  <c r="H172" i="1"/>
  <c r="I172" i="1"/>
  <c r="J172" i="1"/>
  <c r="F173" i="1" l="1"/>
  <c r="AM173" i="1"/>
  <c r="AD163" i="1"/>
  <c r="AI163" i="1" s="1"/>
  <c r="AE162" i="1"/>
  <c r="Z327" i="1"/>
  <c r="Y327" i="1"/>
  <c r="AA327" i="1"/>
  <c r="AB327" i="1" s="1"/>
  <c r="T210" i="1"/>
  <c r="V210" i="1"/>
  <c r="U210" i="1"/>
  <c r="K172" i="1"/>
  <c r="C174" i="1" l="1"/>
  <c r="AK174" i="1" s="1"/>
  <c r="AN173" i="1"/>
  <c r="E174" i="1"/>
  <c r="D174" i="1"/>
  <c r="AL174" i="1" s="1"/>
  <c r="AF163" i="1"/>
  <c r="AG163" i="1"/>
  <c r="Z328" i="1"/>
  <c r="Y328" i="1"/>
  <c r="AA328" i="1"/>
  <c r="AB328" i="1" s="1"/>
  <c r="W210" i="1"/>
  <c r="H173" i="1"/>
  <c r="I173" i="1"/>
  <c r="J173" i="1"/>
  <c r="F174" i="1" l="1"/>
  <c r="AM174" i="1"/>
  <c r="AE163" i="1"/>
  <c r="AH163" i="1"/>
  <c r="Z329" i="1"/>
  <c r="AA329" i="1"/>
  <c r="AB329" i="1" s="1"/>
  <c r="Y329" i="1"/>
  <c r="T211" i="1"/>
  <c r="V211" i="1"/>
  <c r="U211" i="1"/>
  <c r="K173" i="1"/>
  <c r="C175" i="1" l="1"/>
  <c r="AK175" i="1" s="1"/>
  <c r="AN174" i="1"/>
  <c r="E175" i="1"/>
  <c r="D175" i="1"/>
  <c r="AL175" i="1" s="1"/>
  <c r="AD164" i="1"/>
  <c r="AI164" i="1" s="1"/>
  <c r="AA330" i="1"/>
  <c r="AB330" i="1" s="1"/>
  <c r="Z330" i="1"/>
  <c r="Y330" i="1"/>
  <c r="W211" i="1"/>
  <c r="I174" i="1"/>
  <c r="J174" i="1"/>
  <c r="H174" i="1"/>
  <c r="F175" i="1" l="1"/>
  <c r="AM175" i="1"/>
  <c r="AF164" i="1"/>
  <c r="AG164" i="1"/>
  <c r="AH164" i="1" s="1"/>
  <c r="AA331" i="1"/>
  <c r="AB331" i="1" s="1"/>
  <c r="Y331" i="1"/>
  <c r="Z331" i="1"/>
  <c r="U212" i="1"/>
  <c r="T212" i="1"/>
  <c r="V212" i="1"/>
  <c r="K174" i="1"/>
  <c r="C176" i="1" l="1"/>
  <c r="AK176" i="1" s="1"/>
  <c r="AN175" i="1"/>
  <c r="D176" i="1"/>
  <c r="AL176" i="1" s="1"/>
  <c r="E176" i="1"/>
  <c r="AD165" i="1"/>
  <c r="AI165" i="1" s="1"/>
  <c r="AE164" i="1"/>
  <c r="AA332" i="1"/>
  <c r="AB332" i="1" s="1"/>
  <c r="Y332" i="1"/>
  <c r="Z332" i="1"/>
  <c r="W212" i="1"/>
  <c r="H175" i="1"/>
  <c r="I175" i="1"/>
  <c r="J175" i="1"/>
  <c r="F176" i="1" l="1"/>
  <c r="AM176" i="1"/>
  <c r="AG165" i="1"/>
  <c r="AH165" i="1" s="1"/>
  <c r="AF165" i="1"/>
  <c r="AE165" i="1" s="1"/>
  <c r="AA333" i="1"/>
  <c r="AB333" i="1" s="1"/>
  <c r="Z333" i="1"/>
  <c r="Y333" i="1"/>
  <c r="T213" i="1"/>
  <c r="V213" i="1"/>
  <c r="U213" i="1"/>
  <c r="K175" i="1"/>
  <c r="C177" i="1" l="1"/>
  <c r="AK177" i="1" s="1"/>
  <c r="AN176" i="1"/>
  <c r="E177" i="1"/>
  <c r="D177" i="1"/>
  <c r="AL177" i="1" s="1"/>
  <c r="AD166" i="1"/>
  <c r="AI166" i="1" s="1"/>
  <c r="AA334" i="1"/>
  <c r="AB334" i="1" s="1"/>
  <c r="Z334" i="1"/>
  <c r="Y334" i="1"/>
  <c r="W213" i="1"/>
  <c r="H176" i="1"/>
  <c r="I176" i="1"/>
  <c r="J176" i="1"/>
  <c r="F177" i="1" l="1"/>
  <c r="AM177" i="1"/>
  <c r="AG166" i="1"/>
  <c r="AH166" i="1" s="1"/>
  <c r="AF166" i="1"/>
  <c r="AE166" i="1" s="1"/>
  <c r="AA335" i="1"/>
  <c r="AB335" i="1" s="1"/>
  <c r="Z335" i="1"/>
  <c r="Y335" i="1"/>
  <c r="V214" i="1"/>
  <c r="T214" i="1"/>
  <c r="U214" i="1"/>
  <c r="K176" i="1"/>
  <c r="C178" i="1" l="1"/>
  <c r="AK178" i="1" s="1"/>
  <c r="AN177" i="1"/>
  <c r="E178" i="1"/>
  <c r="D178" i="1"/>
  <c r="AL178" i="1" s="1"/>
  <c r="AD167" i="1"/>
  <c r="AI167" i="1" s="1"/>
  <c r="AA336" i="1"/>
  <c r="AB336" i="1" s="1"/>
  <c r="Y336" i="1"/>
  <c r="Z336" i="1"/>
  <c r="W214" i="1"/>
  <c r="H177" i="1"/>
  <c r="I177" i="1"/>
  <c r="J177" i="1"/>
  <c r="F178" i="1" l="1"/>
  <c r="AM178" i="1"/>
  <c r="AG167" i="1"/>
  <c r="AH167" i="1" s="1"/>
  <c r="AF167" i="1"/>
  <c r="Z337" i="1"/>
  <c r="AA337" i="1"/>
  <c r="AB337" i="1" s="1"/>
  <c r="Y337" i="1"/>
  <c r="U215" i="1"/>
  <c r="V215" i="1"/>
  <c r="T215" i="1"/>
  <c r="K177" i="1"/>
  <c r="C179" i="1" l="1"/>
  <c r="AK179" i="1" s="1"/>
  <c r="AN178" i="1"/>
  <c r="D179" i="1"/>
  <c r="AL179" i="1" s="1"/>
  <c r="E179" i="1"/>
  <c r="AE167" i="1"/>
  <c r="AD168" i="1"/>
  <c r="AI168" i="1" s="1"/>
  <c r="Z338" i="1"/>
  <c r="AA338" i="1"/>
  <c r="AB338" i="1" s="1"/>
  <c r="Y338" i="1"/>
  <c r="W215" i="1"/>
  <c r="H178" i="1"/>
  <c r="I178" i="1"/>
  <c r="J178" i="1"/>
  <c r="F179" i="1" l="1"/>
  <c r="AM179" i="1"/>
  <c r="AG168" i="1"/>
  <c r="AH168" i="1" s="1"/>
  <c r="AF168" i="1"/>
  <c r="Z339" i="1"/>
  <c r="AA339" i="1"/>
  <c r="AB339" i="1" s="1"/>
  <c r="Y339" i="1"/>
  <c r="T216" i="1"/>
  <c r="V216" i="1"/>
  <c r="U216" i="1"/>
  <c r="K178" i="1"/>
  <c r="AE168" i="1" l="1"/>
  <c r="C180" i="1"/>
  <c r="AK180" i="1" s="1"/>
  <c r="AN179" i="1"/>
  <c r="E180" i="1"/>
  <c r="D180" i="1"/>
  <c r="AL180" i="1" s="1"/>
  <c r="AD169" i="1"/>
  <c r="AI169" i="1" s="1"/>
  <c r="Z340" i="1"/>
  <c r="Y340" i="1"/>
  <c r="AA340" i="1"/>
  <c r="AB340" i="1" s="1"/>
  <c r="W216" i="1"/>
  <c r="H179" i="1"/>
  <c r="I179" i="1"/>
  <c r="J179" i="1"/>
  <c r="F180" i="1" l="1"/>
  <c r="AM180" i="1"/>
  <c r="AF169" i="1"/>
  <c r="AG169" i="1"/>
  <c r="Z341" i="1"/>
  <c r="AA341" i="1"/>
  <c r="AB341" i="1" s="1"/>
  <c r="Y341" i="1"/>
  <c r="V217" i="1"/>
  <c r="W217" i="1" s="1"/>
  <c r="T217" i="1"/>
  <c r="U217" i="1"/>
  <c r="K179" i="1"/>
  <c r="C181" i="1" l="1"/>
  <c r="AK181" i="1" s="1"/>
  <c r="AN180" i="1"/>
  <c r="D181" i="1"/>
  <c r="AL181" i="1" s="1"/>
  <c r="E181" i="1"/>
  <c r="AE169" i="1"/>
  <c r="AH169" i="1"/>
  <c r="AA342" i="1"/>
  <c r="AB342" i="1" s="1"/>
  <c r="Y342" i="1"/>
  <c r="Z342" i="1"/>
  <c r="V218" i="1"/>
  <c r="W218" i="1" s="1"/>
  <c r="T218" i="1"/>
  <c r="U218" i="1"/>
  <c r="H180" i="1"/>
  <c r="I180" i="1"/>
  <c r="J180" i="1"/>
  <c r="F181" i="1" l="1"/>
  <c r="AM181" i="1"/>
  <c r="AD170" i="1"/>
  <c r="AI170" i="1" s="1"/>
  <c r="Y343" i="1"/>
  <c r="Z343" i="1"/>
  <c r="AA343" i="1"/>
  <c r="AB343" i="1" s="1"/>
  <c r="V219" i="1"/>
  <c r="W219" i="1" s="1"/>
  <c r="T219" i="1"/>
  <c r="U219" i="1"/>
  <c r="K180" i="1"/>
  <c r="C182" i="1" l="1"/>
  <c r="AK182" i="1" s="1"/>
  <c r="AN181" i="1"/>
  <c r="E182" i="1"/>
  <c r="D182" i="1"/>
  <c r="AL182" i="1" s="1"/>
  <c r="AG170" i="1"/>
  <c r="AF170" i="1"/>
  <c r="Y344" i="1"/>
  <c r="AA344" i="1"/>
  <c r="AB344" i="1" s="1"/>
  <c r="Z344" i="1"/>
  <c r="V220" i="1"/>
  <c r="T220" i="1"/>
  <c r="U220" i="1"/>
  <c r="H181" i="1"/>
  <c r="J181" i="1"/>
  <c r="I181" i="1"/>
  <c r="F182" i="1" l="1"/>
  <c r="AM182" i="1"/>
  <c r="AE170" i="1"/>
  <c r="AH170" i="1"/>
  <c r="Z345" i="1"/>
  <c r="Y345" i="1"/>
  <c r="AA345" i="1"/>
  <c r="AB345" i="1" s="1"/>
  <c r="W220" i="1"/>
  <c r="K181" i="1"/>
  <c r="C183" i="1" l="1"/>
  <c r="AK183" i="1" s="1"/>
  <c r="AN182" i="1"/>
  <c r="D183" i="1"/>
  <c r="AL183" i="1" s="1"/>
  <c r="E183" i="1"/>
  <c r="AD171" i="1"/>
  <c r="AI171" i="1" s="1"/>
  <c r="AA346" i="1"/>
  <c r="AB346" i="1" s="1"/>
  <c r="Z346" i="1"/>
  <c r="Y346" i="1"/>
  <c r="V221" i="1"/>
  <c r="W221" i="1" s="1"/>
  <c r="U221" i="1"/>
  <c r="T221" i="1"/>
  <c r="H182" i="1"/>
  <c r="I182" i="1"/>
  <c r="J182" i="1"/>
  <c r="F183" i="1" l="1"/>
  <c r="AM183" i="1"/>
  <c r="AG171" i="1"/>
  <c r="AH171" i="1" s="1"/>
  <c r="AF171" i="1"/>
  <c r="AA347" i="1"/>
  <c r="AB347" i="1" s="1"/>
  <c r="Z347" i="1"/>
  <c r="Y347" i="1"/>
  <c r="U222" i="1"/>
  <c r="V222" i="1"/>
  <c r="T222" i="1"/>
  <c r="K182" i="1"/>
  <c r="AE171" i="1" l="1"/>
  <c r="C184" i="1"/>
  <c r="AK184" i="1" s="1"/>
  <c r="AN183" i="1"/>
  <c r="E184" i="1"/>
  <c r="D184" i="1"/>
  <c r="AL184" i="1" s="1"/>
  <c r="AD172" i="1"/>
  <c r="AI172" i="1" s="1"/>
  <c r="Z348" i="1"/>
  <c r="Y348" i="1"/>
  <c r="AA348" i="1"/>
  <c r="AB348" i="1" s="1"/>
  <c r="W222" i="1"/>
  <c r="H183" i="1"/>
  <c r="J183" i="1"/>
  <c r="I183" i="1"/>
  <c r="F184" i="1" l="1"/>
  <c r="AM184" i="1"/>
  <c r="AG172" i="1"/>
  <c r="AH172" i="1" s="1"/>
  <c r="AF172" i="1"/>
  <c r="Z349" i="1"/>
  <c r="Y349" i="1"/>
  <c r="AA349" i="1"/>
  <c r="AB349" i="1" s="1"/>
  <c r="U223" i="1"/>
  <c r="V223" i="1"/>
  <c r="T223" i="1"/>
  <c r="K183" i="1"/>
  <c r="AE172" i="1" l="1"/>
  <c r="C185" i="1"/>
  <c r="AK185" i="1" s="1"/>
  <c r="AN184" i="1"/>
  <c r="D185" i="1"/>
  <c r="AL185" i="1" s="1"/>
  <c r="E185" i="1"/>
  <c r="AD173" i="1"/>
  <c r="AI173" i="1" s="1"/>
  <c r="Z350" i="1"/>
  <c r="Y350" i="1"/>
  <c r="AA350" i="1"/>
  <c r="AB350" i="1" s="1"/>
  <c r="W223" i="1"/>
  <c r="H184" i="1"/>
  <c r="I184" i="1"/>
  <c r="J184" i="1"/>
  <c r="F185" i="1" l="1"/>
  <c r="AM185" i="1"/>
  <c r="AG173" i="1"/>
  <c r="AH173" i="1" s="1"/>
  <c r="AF173" i="1"/>
  <c r="Z351" i="1"/>
  <c r="Y351" i="1"/>
  <c r="AA351" i="1"/>
  <c r="AB351" i="1" s="1"/>
  <c r="V224" i="1"/>
  <c r="W224" i="1" s="1"/>
  <c r="T224" i="1"/>
  <c r="U224" i="1"/>
  <c r="K184" i="1"/>
  <c r="AE173" i="1" l="1"/>
  <c r="C186" i="1"/>
  <c r="AK186" i="1" s="1"/>
  <c r="AN185" i="1"/>
  <c r="E186" i="1"/>
  <c r="D186" i="1"/>
  <c r="AL186" i="1" s="1"/>
  <c r="AD174" i="1"/>
  <c r="AI174" i="1" s="1"/>
  <c r="Y352" i="1"/>
  <c r="Z352" i="1"/>
  <c r="AA352" i="1"/>
  <c r="AB352" i="1" s="1"/>
  <c r="T225" i="1"/>
  <c r="U225" i="1"/>
  <c r="V225" i="1"/>
  <c r="H185" i="1"/>
  <c r="J185" i="1"/>
  <c r="I185" i="1"/>
  <c r="F186" i="1" l="1"/>
  <c r="AM186" i="1"/>
  <c r="AG174" i="1"/>
  <c r="AH174" i="1" s="1"/>
  <c r="AF174" i="1"/>
  <c r="Z353" i="1"/>
  <c r="Y353" i="1"/>
  <c r="AA353" i="1"/>
  <c r="AB353" i="1" s="1"/>
  <c r="W225" i="1"/>
  <c r="K185" i="1"/>
  <c r="AE174" i="1" l="1"/>
  <c r="C187" i="1"/>
  <c r="AK187" i="1" s="1"/>
  <c r="AN186" i="1"/>
  <c r="D187" i="1"/>
  <c r="AL187" i="1" s="1"/>
  <c r="E187" i="1"/>
  <c r="AD175" i="1"/>
  <c r="AI175" i="1" s="1"/>
  <c r="AA354" i="1"/>
  <c r="AB354" i="1" s="1"/>
  <c r="Z354" i="1"/>
  <c r="Y354" i="1"/>
  <c r="U226" i="1"/>
  <c r="T226" i="1"/>
  <c r="V226" i="1"/>
  <c r="H186" i="1"/>
  <c r="J186" i="1"/>
  <c r="I186" i="1"/>
  <c r="F187" i="1" l="1"/>
  <c r="AM187" i="1"/>
  <c r="AG175" i="1"/>
  <c r="AH175" i="1" s="1"/>
  <c r="AF175" i="1"/>
  <c r="AA355" i="1"/>
  <c r="AB355" i="1" s="1"/>
  <c r="Z355" i="1"/>
  <c r="Y355" i="1"/>
  <c r="W226" i="1"/>
  <c r="K186" i="1"/>
  <c r="AE175" i="1" l="1"/>
  <c r="C188" i="1"/>
  <c r="AK188" i="1" s="1"/>
  <c r="AN187" i="1"/>
  <c r="E188" i="1"/>
  <c r="D188" i="1"/>
  <c r="AL188" i="1" s="1"/>
  <c r="AD176" i="1"/>
  <c r="AI176" i="1" s="1"/>
  <c r="AA356" i="1"/>
  <c r="AB356" i="1" s="1"/>
  <c r="Z356" i="1"/>
  <c r="Y356" i="1"/>
  <c r="V227" i="1"/>
  <c r="U227" i="1"/>
  <c r="T227" i="1"/>
  <c r="H187" i="1"/>
  <c r="J187" i="1"/>
  <c r="I187" i="1"/>
  <c r="F188" i="1" l="1"/>
  <c r="AM188" i="1"/>
  <c r="AF176" i="1"/>
  <c r="AG176" i="1"/>
  <c r="AH176" i="1" s="1"/>
  <c r="Z357" i="1"/>
  <c r="Y357" i="1"/>
  <c r="AA357" i="1"/>
  <c r="AB357" i="1" s="1"/>
  <c r="W227" i="1"/>
  <c r="K187" i="1"/>
  <c r="C189" i="1" l="1"/>
  <c r="AK189" i="1" s="1"/>
  <c r="AN188" i="1"/>
  <c r="D189" i="1"/>
  <c r="AL189" i="1" s="1"/>
  <c r="E189" i="1"/>
  <c r="AD177" i="1"/>
  <c r="AI177" i="1" s="1"/>
  <c r="AE176" i="1"/>
  <c r="Z358" i="1"/>
  <c r="Y358" i="1"/>
  <c r="AA358" i="1"/>
  <c r="AB358" i="1" s="1"/>
  <c r="T228" i="1"/>
  <c r="U228" i="1"/>
  <c r="V228" i="1"/>
  <c r="H188" i="1"/>
  <c r="J188" i="1"/>
  <c r="I188" i="1"/>
  <c r="F189" i="1" l="1"/>
  <c r="AM189" i="1"/>
  <c r="AF177" i="1"/>
  <c r="AG177" i="1"/>
  <c r="AH177" i="1" s="1"/>
  <c r="AA359" i="1"/>
  <c r="AB359" i="1" s="1"/>
  <c r="Z359" i="1"/>
  <c r="Y359" i="1"/>
  <c r="W228" i="1"/>
  <c r="K188" i="1"/>
  <c r="C190" i="1" l="1"/>
  <c r="AK190" i="1" s="1"/>
  <c r="AN189" i="1"/>
  <c r="E190" i="1"/>
  <c r="D190" i="1"/>
  <c r="AL190" i="1" s="1"/>
  <c r="AD178" i="1"/>
  <c r="AI178" i="1" s="1"/>
  <c r="AE177" i="1"/>
  <c r="AA360" i="1"/>
  <c r="AB360" i="1" s="1"/>
  <c r="Z360" i="1"/>
  <c r="Y360" i="1"/>
  <c r="V229" i="1"/>
  <c r="U229" i="1"/>
  <c r="T229" i="1"/>
  <c r="H189" i="1"/>
  <c r="I189" i="1"/>
  <c r="J189" i="1"/>
  <c r="F190" i="1" l="1"/>
  <c r="AM190" i="1"/>
  <c r="AF178" i="1"/>
  <c r="AG178" i="1"/>
  <c r="AH178" i="1" s="1"/>
  <c r="Z361" i="1"/>
  <c r="AA361" i="1"/>
  <c r="AB361" i="1" s="1"/>
  <c r="Y361" i="1"/>
  <c r="W229" i="1"/>
  <c r="K189" i="1"/>
  <c r="C191" i="1" l="1"/>
  <c r="AK191" i="1" s="1"/>
  <c r="AN190" i="1"/>
  <c r="E191" i="1"/>
  <c r="D191" i="1"/>
  <c r="AL191" i="1" s="1"/>
  <c r="AD179" i="1"/>
  <c r="AI179" i="1" s="1"/>
  <c r="AE178" i="1"/>
  <c r="AA362" i="1"/>
  <c r="AB362" i="1" s="1"/>
  <c r="Z362" i="1"/>
  <c r="Y362" i="1"/>
  <c r="V230" i="1"/>
  <c r="U230" i="1"/>
  <c r="T230" i="1"/>
  <c r="H190" i="1"/>
  <c r="I190" i="1"/>
  <c r="J190" i="1"/>
  <c r="F191" i="1" l="1"/>
  <c r="AM191" i="1"/>
  <c r="AG179" i="1"/>
  <c r="AH179" i="1" s="1"/>
  <c r="AF179" i="1"/>
  <c r="AA363" i="1"/>
  <c r="AB363" i="1" s="1"/>
  <c r="Z363" i="1"/>
  <c r="Y363" i="1"/>
  <c r="W230" i="1"/>
  <c r="K190" i="1"/>
  <c r="AE179" i="1" l="1"/>
  <c r="C192" i="1"/>
  <c r="AK192" i="1" s="1"/>
  <c r="AN191" i="1"/>
  <c r="E192" i="1"/>
  <c r="D192" i="1"/>
  <c r="AL192" i="1" s="1"/>
  <c r="AD180" i="1"/>
  <c r="AI180" i="1" s="1"/>
  <c r="Z364" i="1"/>
  <c r="Y364" i="1"/>
  <c r="AA364" i="1"/>
  <c r="AB364" i="1" s="1"/>
  <c r="T231" i="1"/>
  <c r="U231" i="1"/>
  <c r="V231" i="1"/>
  <c r="H191" i="1"/>
  <c r="J191" i="1"/>
  <c r="I191" i="1"/>
  <c r="F192" i="1" l="1"/>
  <c r="AM192" i="1"/>
  <c r="AF180" i="1"/>
  <c r="AG180" i="1"/>
  <c r="AH180" i="1" s="1"/>
  <c r="Y365" i="1"/>
  <c r="Z365" i="1"/>
  <c r="AA365" i="1"/>
  <c r="AB365" i="1" s="1"/>
  <c r="W231" i="1"/>
  <c r="K191" i="1"/>
  <c r="C193" i="1" l="1"/>
  <c r="AK193" i="1" s="1"/>
  <c r="AN192" i="1"/>
  <c r="E193" i="1"/>
  <c r="D193" i="1"/>
  <c r="AL193" i="1" s="1"/>
  <c r="AD181" i="1"/>
  <c r="AI181" i="1" s="1"/>
  <c r="AE180" i="1"/>
  <c r="Z366" i="1"/>
  <c r="AA366" i="1"/>
  <c r="AB366" i="1" s="1"/>
  <c r="Y366" i="1"/>
  <c r="T232" i="1"/>
  <c r="U232" i="1"/>
  <c r="V232" i="1"/>
  <c r="H192" i="1"/>
  <c r="I192" i="1"/>
  <c r="J192" i="1"/>
  <c r="F193" i="1" l="1"/>
  <c r="AM193" i="1"/>
  <c r="AF181" i="1"/>
  <c r="AG181" i="1"/>
  <c r="AA367" i="1"/>
  <c r="AB367" i="1" s="1"/>
  <c r="Z367" i="1"/>
  <c r="Y367" i="1"/>
  <c r="W232" i="1"/>
  <c r="K192" i="1"/>
  <c r="C194" i="1" l="1"/>
  <c r="AK194" i="1" s="1"/>
  <c r="AN193" i="1"/>
  <c r="E194" i="1"/>
  <c r="D194" i="1"/>
  <c r="AL194" i="1" s="1"/>
  <c r="AE181" i="1"/>
  <c r="AH181" i="1"/>
  <c r="Y368" i="1"/>
  <c r="AA368" i="1"/>
  <c r="AB368" i="1" s="1"/>
  <c r="Z368" i="1"/>
  <c r="T233" i="1"/>
  <c r="U233" i="1"/>
  <c r="V233" i="1"/>
  <c r="H193" i="1"/>
  <c r="J193" i="1"/>
  <c r="I193" i="1"/>
  <c r="F194" i="1" l="1"/>
  <c r="AM194" i="1"/>
  <c r="AD182" i="1"/>
  <c r="AI182" i="1" s="1"/>
  <c r="Z369" i="1"/>
  <c r="Y369" i="1"/>
  <c r="AA369" i="1"/>
  <c r="AB369" i="1" s="1"/>
  <c r="W233" i="1"/>
  <c r="K193" i="1"/>
  <c r="C195" i="1" l="1"/>
  <c r="AK195" i="1" s="1"/>
  <c r="AN194" i="1"/>
  <c r="D195" i="1"/>
  <c r="AL195" i="1" s="1"/>
  <c r="E195" i="1"/>
  <c r="AF182" i="1"/>
  <c r="AG182" i="1"/>
  <c r="AH182" i="1" s="1"/>
  <c r="Z370" i="1"/>
  <c r="Y370" i="1"/>
  <c r="AA370" i="1"/>
  <c r="AB370" i="1" s="1"/>
  <c r="V234" i="1"/>
  <c r="W234" i="1" s="1"/>
  <c r="T234" i="1"/>
  <c r="U234" i="1"/>
  <c r="H194" i="1"/>
  <c r="I194" i="1"/>
  <c r="J194" i="1"/>
  <c r="F195" i="1" l="1"/>
  <c r="AM195" i="1"/>
  <c r="AD183" i="1"/>
  <c r="AI183" i="1" s="1"/>
  <c r="AE182" i="1"/>
  <c r="Z371" i="1"/>
  <c r="Y371" i="1"/>
  <c r="AA371" i="1"/>
  <c r="AB371" i="1" s="1"/>
  <c r="V235" i="1"/>
  <c r="W235" i="1" s="1"/>
  <c r="T235" i="1"/>
  <c r="U235" i="1"/>
  <c r="K194" i="1"/>
  <c r="C196" i="1" l="1"/>
  <c r="AK196" i="1" s="1"/>
  <c r="AN195" i="1"/>
  <c r="E196" i="1"/>
  <c r="D196" i="1"/>
  <c r="AL196" i="1" s="1"/>
  <c r="AF183" i="1"/>
  <c r="AG183" i="1"/>
  <c r="AA372" i="1"/>
  <c r="AB372" i="1" s="1"/>
  <c r="Y372" i="1"/>
  <c r="Z372" i="1"/>
  <c r="V236" i="1"/>
  <c r="T236" i="1"/>
  <c r="U236" i="1"/>
  <c r="H195" i="1"/>
  <c r="J195" i="1"/>
  <c r="I195" i="1"/>
  <c r="F196" i="1" l="1"/>
  <c r="AM196" i="1"/>
  <c r="AE183" i="1"/>
  <c r="AH183" i="1"/>
  <c r="AA373" i="1"/>
  <c r="AB373" i="1" s="1"/>
  <c r="Y373" i="1"/>
  <c r="Z373" i="1"/>
  <c r="W236" i="1"/>
  <c r="K195" i="1"/>
  <c r="C197" i="1" l="1"/>
  <c r="AK197" i="1" s="1"/>
  <c r="AN196" i="1"/>
  <c r="D197" i="1"/>
  <c r="AL197" i="1" s="1"/>
  <c r="E197" i="1"/>
  <c r="AD184" i="1"/>
  <c r="AI184" i="1" s="1"/>
  <c r="Z374" i="1"/>
  <c r="Y374" i="1"/>
  <c r="AA374" i="1"/>
  <c r="AB374" i="1" s="1"/>
  <c r="V237" i="1"/>
  <c r="W237" i="1" s="1"/>
  <c r="T237" i="1"/>
  <c r="U237" i="1"/>
  <c r="H196" i="1"/>
  <c r="I196" i="1"/>
  <c r="J196" i="1"/>
  <c r="F197" i="1" l="1"/>
  <c r="AM197" i="1"/>
  <c r="AF184" i="1"/>
  <c r="AG184" i="1"/>
  <c r="AH184" i="1" s="1"/>
  <c r="AA375" i="1"/>
  <c r="AA15" i="1" s="1"/>
  <c r="Z375" i="1"/>
  <c r="Z15" i="1" s="1"/>
  <c r="Y375" i="1"/>
  <c r="V238" i="1"/>
  <c r="W238" i="1" s="1"/>
  <c r="T238" i="1"/>
  <c r="U238" i="1"/>
  <c r="K196" i="1"/>
  <c r="C198" i="1" l="1"/>
  <c r="AK198" i="1" s="1"/>
  <c r="AN197" i="1"/>
  <c r="E198" i="1"/>
  <c r="D198" i="1"/>
  <c r="AL198" i="1" s="1"/>
  <c r="AD185" i="1"/>
  <c r="AI185" i="1" s="1"/>
  <c r="AE184" i="1"/>
  <c r="AB375" i="1"/>
  <c r="V239" i="1"/>
  <c r="W239" i="1" s="1"/>
  <c r="U239" i="1"/>
  <c r="T239" i="1"/>
  <c r="H197" i="1"/>
  <c r="J197" i="1"/>
  <c r="I197" i="1"/>
  <c r="F198" i="1" l="1"/>
  <c r="AM198" i="1"/>
  <c r="AF185" i="1"/>
  <c r="AG185" i="1"/>
  <c r="AH185" i="1" s="1"/>
  <c r="V240" i="1"/>
  <c r="W240" i="1" s="1"/>
  <c r="T240" i="1"/>
  <c r="U240" i="1"/>
  <c r="K197" i="1"/>
  <c r="C199" i="1" l="1"/>
  <c r="AK199" i="1" s="1"/>
  <c r="AN198" i="1"/>
  <c r="E199" i="1"/>
  <c r="D199" i="1"/>
  <c r="AL199" i="1" s="1"/>
  <c r="AD186" i="1"/>
  <c r="AI186" i="1" s="1"/>
  <c r="AE185" i="1"/>
  <c r="U241" i="1"/>
  <c r="T241" i="1"/>
  <c r="V241" i="1"/>
  <c r="H198" i="1"/>
  <c r="J198" i="1"/>
  <c r="I198" i="1"/>
  <c r="F199" i="1" l="1"/>
  <c r="AM199" i="1"/>
  <c r="AG186" i="1"/>
  <c r="AH186" i="1" s="1"/>
  <c r="AF186" i="1"/>
  <c r="W241" i="1"/>
  <c r="K198" i="1"/>
  <c r="AE186" i="1" l="1"/>
  <c r="C200" i="1"/>
  <c r="AK200" i="1" s="1"/>
  <c r="AN199" i="1"/>
  <c r="E200" i="1"/>
  <c r="D200" i="1"/>
  <c r="AL200" i="1" s="1"/>
  <c r="AD187" i="1"/>
  <c r="AI187" i="1" s="1"/>
  <c r="U242" i="1"/>
  <c r="T242" i="1"/>
  <c r="V242" i="1"/>
  <c r="H199" i="1"/>
  <c r="I199" i="1"/>
  <c r="J199" i="1"/>
  <c r="Q18" i="1"/>
  <c r="F200" i="1" l="1"/>
  <c r="AM200" i="1"/>
  <c r="AG187" i="1"/>
  <c r="AH187" i="1" s="1"/>
  <c r="AF187" i="1"/>
  <c r="AE187" i="1" s="1"/>
  <c r="W242" i="1"/>
  <c r="K199" i="1"/>
  <c r="M19" i="1"/>
  <c r="N18" i="1"/>
  <c r="C201" i="1" l="1"/>
  <c r="AK201" i="1" s="1"/>
  <c r="AN200" i="1"/>
  <c r="E201" i="1"/>
  <c r="D201" i="1"/>
  <c r="AL201" i="1" s="1"/>
  <c r="AD188" i="1"/>
  <c r="AI188" i="1" s="1"/>
  <c r="V243" i="1"/>
  <c r="W243" i="1" s="1"/>
  <c r="U243" i="1"/>
  <c r="T243" i="1"/>
  <c r="H200" i="1"/>
  <c r="J200" i="1"/>
  <c r="I200" i="1"/>
  <c r="R19" i="1"/>
  <c r="P19" i="1" s="1"/>
  <c r="F201" i="1" l="1"/>
  <c r="AM201" i="1"/>
  <c r="AG188" i="1"/>
  <c r="AH188" i="1" s="1"/>
  <c r="AF188" i="1"/>
  <c r="T244" i="1"/>
  <c r="U244" i="1"/>
  <c r="V244" i="1"/>
  <c r="K200" i="1"/>
  <c r="Q19" i="1"/>
  <c r="M20" i="1" s="1"/>
  <c r="O19" i="1"/>
  <c r="AE188" i="1" l="1"/>
  <c r="C202" i="1"/>
  <c r="AK202" i="1" s="1"/>
  <c r="AN201" i="1"/>
  <c r="E202" i="1"/>
  <c r="D202" i="1"/>
  <c r="AL202" i="1" s="1"/>
  <c r="AD189" i="1"/>
  <c r="AI189" i="1" s="1"/>
  <c r="W244" i="1"/>
  <c r="H201" i="1"/>
  <c r="J201" i="1"/>
  <c r="I201" i="1"/>
  <c r="R20" i="1"/>
  <c r="N19" i="1"/>
  <c r="P20" i="1"/>
  <c r="F202" i="1" l="1"/>
  <c r="AM202" i="1"/>
  <c r="AG189" i="1"/>
  <c r="AH189" i="1" s="1"/>
  <c r="AF189" i="1"/>
  <c r="U245" i="1"/>
  <c r="T245" i="1"/>
  <c r="V245" i="1"/>
  <c r="K201" i="1"/>
  <c r="Q20" i="1"/>
  <c r="O20" i="1"/>
  <c r="M21" i="1"/>
  <c r="AE189" i="1" l="1"/>
  <c r="C203" i="1"/>
  <c r="AK203" i="1" s="1"/>
  <c r="AN202" i="1"/>
  <c r="E203" i="1"/>
  <c r="D203" i="1"/>
  <c r="AL203" i="1" s="1"/>
  <c r="AD190" i="1"/>
  <c r="AI190" i="1" s="1"/>
  <c r="W245" i="1"/>
  <c r="H202" i="1"/>
  <c r="J202" i="1"/>
  <c r="I202" i="1"/>
  <c r="N20" i="1"/>
  <c r="R21" i="1"/>
  <c r="O21" i="1" s="1"/>
  <c r="F203" i="1" l="1"/>
  <c r="AM203" i="1"/>
  <c r="AG190" i="1"/>
  <c r="AH190" i="1" s="1"/>
  <c r="AF190" i="1"/>
  <c r="V246" i="1"/>
  <c r="T246" i="1"/>
  <c r="U246" i="1"/>
  <c r="K202" i="1"/>
  <c r="P21" i="1"/>
  <c r="AE190" i="1" l="1"/>
  <c r="C204" i="1"/>
  <c r="AK204" i="1" s="1"/>
  <c r="AN203" i="1"/>
  <c r="E204" i="1"/>
  <c r="D204" i="1"/>
  <c r="AL204" i="1" s="1"/>
  <c r="AD191" i="1"/>
  <c r="AI191" i="1" s="1"/>
  <c r="W246" i="1"/>
  <c r="H203" i="1"/>
  <c r="J203" i="1"/>
  <c r="I203" i="1"/>
  <c r="N21" i="1"/>
  <c r="Q21" i="1"/>
  <c r="F204" i="1" l="1"/>
  <c r="AM204" i="1"/>
  <c r="AG191" i="1"/>
  <c r="AH191" i="1" s="1"/>
  <c r="AF191" i="1"/>
  <c r="T247" i="1"/>
  <c r="U247" i="1"/>
  <c r="V247" i="1"/>
  <c r="K203" i="1"/>
  <c r="M22" i="1"/>
  <c r="AE191" i="1" l="1"/>
  <c r="C205" i="1"/>
  <c r="AK205" i="1" s="1"/>
  <c r="AN204" i="1"/>
  <c r="D205" i="1"/>
  <c r="AL205" i="1" s="1"/>
  <c r="E205" i="1"/>
  <c r="AD192" i="1"/>
  <c r="AI192" i="1" s="1"/>
  <c r="W247" i="1"/>
  <c r="H204" i="1"/>
  <c r="J204" i="1"/>
  <c r="I204" i="1"/>
  <c r="R22" i="1"/>
  <c r="P22" i="1"/>
  <c r="F205" i="1" l="1"/>
  <c r="AM205" i="1"/>
  <c r="AG192" i="1"/>
  <c r="AH192" i="1" s="1"/>
  <c r="AF192" i="1"/>
  <c r="T248" i="1"/>
  <c r="U248" i="1"/>
  <c r="V248" i="1"/>
  <c r="K204" i="1"/>
  <c r="Q22" i="1"/>
  <c r="O22" i="1"/>
  <c r="AE192" i="1" l="1"/>
  <c r="C206" i="1"/>
  <c r="AK206" i="1" s="1"/>
  <c r="AN205" i="1"/>
  <c r="E206" i="1"/>
  <c r="D206" i="1"/>
  <c r="AL206" i="1" s="1"/>
  <c r="AD193" i="1"/>
  <c r="AI193" i="1" s="1"/>
  <c r="W248" i="1"/>
  <c r="H205" i="1"/>
  <c r="J205" i="1"/>
  <c r="I205" i="1"/>
  <c r="M23" i="1"/>
  <c r="N22" i="1"/>
  <c r="F206" i="1" l="1"/>
  <c r="AM206" i="1"/>
  <c r="AG193" i="1"/>
  <c r="AH193" i="1" s="1"/>
  <c r="AF193" i="1"/>
  <c r="AE193" i="1" s="1"/>
  <c r="V249" i="1"/>
  <c r="T249" i="1"/>
  <c r="U249" i="1"/>
  <c r="K205" i="1"/>
  <c r="R23" i="1"/>
  <c r="P23" i="1" s="1"/>
  <c r="O23" i="1"/>
  <c r="C207" i="1" l="1"/>
  <c r="AK207" i="1" s="1"/>
  <c r="AN206" i="1"/>
  <c r="E207" i="1"/>
  <c r="D207" i="1"/>
  <c r="AL207" i="1" s="1"/>
  <c r="AD194" i="1"/>
  <c r="AI194" i="1" s="1"/>
  <c r="W249" i="1"/>
  <c r="H206" i="1"/>
  <c r="I206" i="1"/>
  <c r="J206" i="1"/>
  <c r="N23" i="1"/>
  <c r="Q23" i="1"/>
  <c r="F207" i="1" l="1"/>
  <c r="AM207" i="1"/>
  <c r="AF194" i="1"/>
  <c r="AG194" i="1"/>
  <c r="AH194" i="1" s="1"/>
  <c r="V250" i="1"/>
  <c r="W250" i="1" s="1"/>
  <c r="T250" i="1"/>
  <c r="U250" i="1"/>
  <c r="K206" i="1"/>
  <c r="M24" i="1"/>
  <c r="C208" i="1" l="1"/>
  <c r="AK208" i="1" s="1"/>
  <c r="AN207" i="1"/>
  <c r="E208" i="1"/>
  <c r="D208" i="1"/>
  <c r="AL208" i="1" s="1"/>
  <c r="AD195" i="1"/>
  <c r="AI195" i="1" s="1"/>
  <c r="AE194" i="1"/>
  <c r="V251" i="1"/>
  <c r="W251" i="1" s="1"/>
  <c r="T251" i="1"/>
  <c r="U251" i="1"/>
  <c r="H207" i="1"/>
  <c r="J207" i="1"/>
  <c r="I207" i="1"/>
  <c r="R24" i="1"/>
  <c r="O24" i="1"/>
  <c r="F208" i="1" l="1"/>
  <c r="AM208" i="1"/>
  <c r="AF195" i="1"/>
  <c r="AG195" i="1"/>
  <c r="V252" i="1"/>
  <c r="T252" i="1"/>
  <c r="U252" i="1"/>
  <c r="K207" i="1"/>
  <c r="P24" i="1"/>
  <c r="C209" i="1" l="1"/>
  <c r="AK209" i="1" s="1"/>
  <c r="AN208" i="1"/>
  <c r="D209" i="1"/>
  <c r="AL209" i="1" s="1"/>
  <c r="E209" i="1"/>
  <c r="AE195" i="1"/>
  <c r="AH195" i="1"/>
  <c r="W252" i="1"/>
  <c r="H208" i="1"/>
  <c r="J208" i="1"/>
  <c r="I208" i="1"/>
  <c r="Q24" i="1"/>
  <c r="N24" i="1"/>
  <c r="F209" i="1" l="1"/>
  <c r="AM209" i="1"/>
  <c r="AD196" i="1"/>
  <c r="AI196" i="1" s="1"/>
  <c r="V253" i="1"/>
  <c r="U253" i="1"/>
  <c r="T253" i="1"/>
  <c r="K208" i="1"/>
  <c r="M25" i="1"/>
  <c r="C210" i="1" l="1"/>
  <c r="AK210" i="1" s="1"/>
  <c r="AN209" i="1"/>
  <c r="D210" i="1"/>
  <c r="AL210" i="1" s="1"/>
  <c r="E210" i="1"/>
  <c r="AF196" i="1"/>
  <c r="AG196" i="1"/>
  <c r="AH196" i="1" s="1"/>
  <c r="W253" i="1"/>
  <c r="H209" i="1"/>
  <c r="J209" i="1"/>
  <c r="I209" i="1"/>
  <c r="R25" i="1"/>
  <c r="O25" i="1" s="1"/>
  <c r="F210" i="1" l="1"/>
  <c r="AM210" i="1"/>
  <c r="AD197" i="1"/>
  <c r="AI197" i="1" s="1"/>
  <c r="AE196" i="1"/>
  <c r="U254" i="1"/>
  <c r="T254" i="1"/>
  <c r="V254" i="1"/>
  <c r="K209" i="1"/>
  <c r="P25" i="1"/>
  <c r="C211" i="1" l="1"/>
  <c r="AK211" i="1" s="1"/>
  <c r="AN210" i="1"/>
  <c r="D211" i="1"/>
  <c r="AL211" i="1" s="1"/>
  <c r="E211" i="1"/>
  <c r="AG197" i="1"/>
  <c r="AH197" i="1" s="1"/>
  <c r="AF197" i="1"/>
  <c r="W254" i="1"/>
  <c r="H210" i="1"/>
  <c r="J210" i="1"/>
  <c r="I210" i="1"/>
  <c r="Q25" i="1"/>
  <c r="N25" i="1"/>
  <c r="AE197" i="1" l="1"/>
  <c r="F211" i="1"/>
  <c r="AM211" i="1"/>
  <c r="AD198" i="1"/>
  <c r="AI198" i="1" s="1"/>
  <c r="V255" i="1"/>
  <c r="U255" i="1"/>
  <c r="T255" i="1"/>
  <c r="K210" i="1"/>
  <c r="M26" i="1"/>
  <c r="C212" i="1" l="1"/>
  <c r="AK212" i="1" s="1"/>
  <c r="AN211" i="1"/>
  <c r="D212" i="1"/>
  <c r="AL212" i="1" s="1"/>
  <c r="E212" i="1"/>
  <c r="AM212" i="1" s="1"/>
  <c r="AG198" i="1"/>
  <c r="AH198" i="1" s="1"/>
  <c r="AF198" i="1"/>
  <c r="W255" i="1"/>
  <c r="H211" i="1"/>
  <c r="I211" i="1"/>
  <c r="J211" i="1"/>
  <c r="R26" i="1"/>
  <c r="AE198" i="1" l="1"/>
  <c r="F212" i="1"/>
  <c r="AD199" i="1"/>
  <c r="AI199" i="1" s="1"/>
  <c r="V256" i="1"/>
  <c r="W256" i="1" s="1"/>
  <c r="T256" i="1"/>
  <c r="U256" i="1"/>
  <c r="K211" i="1"/>
  <c r="O26" i="1"/>
  <c r="P26" i="1"/>
  <c r="C213" i="1" l="1"/>
  <c r="AK213" i="1" s="1"/>
  <c r="AN212" i="1"/>
  <c r="D213" i="1"/>
  <c r="AL213" i="1" s="1"/>
  <c r="E213" i="1"/>
  <c r="AG199" i="1"/>
  <c r="AH199" i="1" s="1"/>
  <c r="AF199" i="1"/>
  <c r="U257" i="1"/>
  <c r="V257" i="1"/>
  <c r="T257" i="1"/>
  <c r="H212" i="1"/>
  <c r="I212" i="1"/>
  <c r="J212" i="1"/>
  <c r="Q26" i="1"/>
  <c r="N26" i="1"/>
  <c r="F213" i="1" l="1"/>
  <c r="AM213" i="1"/>
  <c r="AE199" i="1"/>
  <c r="AD200" i="1"/>
  <c r="AI200" i="1" s="1"/>
  <c r="W257" i="1"/>
  <c r="K212" i="1"/>
  <c r="M27" i="1"/>
  <c r="C214" i="1" l="1"/>
  <c r="AK214" i="1" s="1"/>
  <c r="AN213" i="1"/>
  <c r="D214" i="1"/>
  <c r="AL214" i="1" s="1"/>
  <c r="E214" i="1"/>
  <c r="AF200" i="1"/>
  <c r="AG200" i="1"/>
  <c r="AH200" i="1" s="1"/>
  <c r="V258" i="1"/>
  <c r="W258" i="1" s="1"/>
  <c r="T258" i="1"/>
  <c r="U258" i="1"/>
  <c r="H213" i="1"/>
  <c r="J213" i="1"/>
  <c r="I213" i="1"/>
  <c r="R27" i="1"/>
  <c r="P27" i="1" s="1"/>
  <c r="F214" i="1" l="1"/>
  <c r="AM214" i="1"/>
  <c r="AD201" i="1"/>
  <c r="AI201" i="1" s="1"/>
  <c r="AE200" i="1"/>
  <c r="V259" i="1"/>
  <c r="W259" i="1" s="1"/>
  <c r="T259" i="1"/>
  <c r="U259" i="1"/>
  <c r="K213" i="1"/>
  <c r="Q27" i="1"/>
  <c r="O27" i="1"/>
  <c r="C215" i="1" l="1"/>
  <c r="AK215" i="1" s="1"/>
  <c r="AN214" i="1"/>
  <c r="E215" i="1"/>
  <c r="D215" i="1"/>
  <c r="AL215" i="1" s="1"/>
  <c r="AF201" i="1"/>
  <c r="AG201" i="1"/>
  <c r="AH201" i="1" s="1"/>
  <c r="U260" i="1"/>
  <c r="V260" i="1"/>
  <c r="T260" i="1"/>
  <c r="H214" i="1"/>
  <c r="I214" i="1"/>
  <c r="J214" i="1"/>
  <c r="N27" i="1"/>
  <c r="M28" i="1"/>
  <c r="F215" i="1" l="1"/>
  <c r="AM215" i="1"/>
  <c r="AD202" i="1"/>
  <c r="AI202" i="1" s="1"/>
  <c r="AE201" i="1"/>
  <c r="W260" i="1"/>
  <c r="K214" i="1"/>
  <c r="R28" i="1"/>
  <c r="P28" i="1"/>
  <c r="C216" i="1" l="1"/>
  <c r="AK216" i="1" s="1"/>
  <c r="AN215" i="1"/>
  <c r="E216" i="1"/>
  <c r="D216" i="1"/>
  <c r="AL216" i="1" s="1"/>
  <c r="AG202" i="1"/>
  <c r="AH202" i="1" s="1"/>
  <c r="AF202" i="1"/>
  <c r="V261" i="1"/>
  <c r="U261" i="1"/>
  <c r="T261" i="1"/>
  <c r="H215" i="1"/>
  <c r="J215" i="1"/>
  <c r="I215" i="1"/>
  <c r="Q28" i="1"/>
  <c r="O28" i="1"/>
  <c r="AE202" i="1" l="1"/>
  <c r="F216" i="1"/>
  <c r="AM216" i="1"/>
  <c r="AD203" i="1"/>
  <c r="AI203" i="1" s="1"/>
  <c r="W261" i="1"/>
  <c r="K215" i="1"/>
  <c r="N28" i="1"/>
  <c r="M29" i="1"/>
  <c r="C217" i="1" l="1"/>
  <c r="AK217" i="1" s="1"/>
  <c r="AN216" i="1"/>
  <c r="D217" i="1"/>
  <c r="AL217" i="1" s="1"/>
  <c r="E217" i="1"/>
  <c r="AG203" i="1"/>
  <c r="AH203" i="1" s="1"/>
  <c r="AF203" i="1"/>
  <c r="U262" i="1"/>
  <c r="V262" i="1"/>
  <c r="T262" i="1"/>
  <c r="H216" i="1"/>
  <c r="I216" i="1"/>
  <c r="J216" i="1"/>
  <c r="R29" i="1"/>
  <c r="AE203" i="1" l="1"/>
  <c r="F217" i="1"/>
  <c r="AM217" i="1"/>
  <c r="AD204" i="1"/>
  <c r="AI204" i="1" s="1"/>
  <c r="W262" i="1"/>
  <c r="K216" i="1"/>
  <c r="O29" i="1"/>
  <c r="P29" i="1"/>
  <c r="C218" i="1" l="1"/>
  <c r="AK218" i="1" s="1"/>
  <c r="AN217" i="1"/>
  <c r="E218" i="1"/>
  <c r="D218" i="1"/>
  <c r="AL218" i="1" s="1"/>
  <c r="AF204" i="1"/>
  <c r="AG204" i="1"/>
  <c r="AH204" i="1" s="1"/>
  <c r="T263" i="1"/>
  <c r="U263" i="1"/>
  <c r="V263" i="1"/>
  <c r="H217" i="1"/>
  <c r="J217" i="1"/>
  <c r="I217" i="1"/>
  <c r="Q29" i="1"/>
  <c r="N29" i="1"/>
  <c r="F218" i="1" l="1"/>
  <c r="AM218" i="1"/>
  <c r="AD205" i="1"/>
  <c r="AI205" i="1" s="1"/>
  <c r="AE204" i="1"/>
  <c r="W263" i="1"/>
  <c r="K217" i="1"/>
  <c r="M30" i="1"/>
  <c r="C219" i="1" l="1"/>
  <c r="AK219" i="1" s="1"/>
  <c r="AN218" i="1"/>
  <c r="D219" i="1"/>
  <c r="AL219" i="1" s="1"/>
  <c r="E219" i="1"/>
  <c r="AF205" i="1"/>
  <c r="AG205" i="1"/>
  <c r="V264" i="1"/>
  <c r="W264" i="1" s="1"/>
  <c r="U264" i="1"/>
  <c r="T264" i="1"/>
  <c r="H218" i="1"/>
  <c r="J218" i="1"/>
  <c r="I218" i="1"/>
  <c r="R30" i="1"/>
  <c r="O30" i="1"/>
  <c r="F219" i="1" l="1"/>
  <c r="AM219" i="1"/>
  <c r="AE205" i="1"/>
  <c r="AH205" i="1"/>
  <c r="U265" i="1"/>
  <c r="V265" i="1"/>
  <c r="T265" i="1"/>
  <c r="K218" i="1"/>
  <c r="P30" i="1"/>
  <c r="C220" i="1" l="1"/>
  <c r="AK220" i="1" s="1"/>
  <c r="AN219" i="1"/>
  <c r="E220" i="1"/>
  <c r="D220" i="1"/>
  <c r="AL220" i="1" s="1"/>
  <c r="AD206" i="1"/>
  <c r="AI206" i="1" s="1"/>
  <c r="W265" i="1"/>
  <c r="H219" i="1"/>
  <c r="J219" i="1"/>
  <c r="I219" i="1"/>
  <c r="Q30" i="1"/>
  <c r="N30" i="1"/>
  <c r="F220" i="1" l="1"/>
  <c r="AM220" i="1"/>
  <c r="AF206" i="1"/>
  <c r="AG206" i="1"/>
  <c r="V266" i="1"/>
  <c r="W266" i="1" s="1"/>
  <c r="T266" i="1"/>
  <c r="U266" i="1"/>
  <c r="K219" i="1"/>
  <c r="M31" i="1"/>
  <c r="C221" i="1" l="1"/>
  <c r="AK221" i="1" s="1"/>
  <c r="AN220" i="1"/>
  <c r="E221" i="1"/>
  <c r="D221" i="1"/>
  <c r="AL221" i="1" s="1"/>
  <c r="AE206" i="1"/>
  <c r="AH206" i="1"/>
  <c r="V267" i="1"/>
  <c r="W267" i="1" s="1"/>
  <c r="T267" i="1"/>
  <c r="U267" i="1"/>
  <c r="H220" i="1"/>
  <c r="I220" i="1"/>
  <c r="J220" i="1"/>
  <c r="R31" i="1"/>
  <c r="P31" i="1"/>
  <c r="F221" i="1" l="1"/>
  <c r="AM221" i="1"/>
  <c r="AD207" i="1"/>
  <c r="AI207" i="1" s="1"/>
  <c r="V268" i="1"/>
  <c r="W268" i="1" s="1"/>
  <c r="T268" i="1"/>
  <c r="U268" i="1"/>
  <c r="K220" i="1"/>
  <c r="Q31" i="1"/>
  <c r="O31" i="1"/>
  <c r="C222" i="1" l="1"/>
  <c r="AK222" i="1" s="1"/>
  <c r="AN221" i="1"/>
  <c r="E222" i="1"/>
  <c r="D222" i="1"/>
  <c r="AL222" i="1" s="1"/>
  <c r="AF207" i="1"/>
  <c r="AG207" i="1"/>
  <c r="AH207" i="1" s="1"/>
  <c r="V269" i="1"/>
  <c r="W269" i="1" s="1"/>
  <c r="U269" i="1"/>
  <c r="T269" i="1"/>
  <c r="H221" i="1"/>
  <c r="I221" i="1"/>
  <c r="J221" i="1"/>
  <c r="N31" i="1"/>
  <c r="M32" i="1"/>
  <c r="F222" i="1" l="1"/>
  <c r="AM222" i="1"/>
  <c r="AD208" i="1"/>
  <c r="AI208" i="1" s="1"/>
  <c r="AE207" i="1"/>
  <c r="U270" i="1"/>
  <c r="V270" i="1"/>
  <c r="T270" i="1"/>
  <c r="K221" i="1"/>
  <c r="R32" i="1"/>
  <c r="P32" i="1"/>
  <c r="C223" i="1" l="1"/>
  <c r="AK223" i="1" s="1"/>
  <c r="AN222" i="1"/>
  <c r="D223" i="1"/>
  <c r="AL223" i="1" s="1"/>
  <c r="E223" i="1"/>
  <c r="AG208" i="1"/>
  <c r="AF208" i="1"/>
  <c r="W270" i="1"/>
  <c r="H222" i="1"/>
  <c r="J222" i="1"/>
  <c r="I222" i="1"/>
  <c r="Q32" i="1"/>
  <c r="O32" i="1"/>
  <c r="F223" i="1" l="1"/>
  <c r="AM223" i="1"/>
  <c r="AE208" i="1"/>
  <c r="AH208" i="1"/>
  <c r="V271" i="1"/>
  <c r="W271" i="1" s="1"/>
  <c r="T271" i="1"/>
  <c r="U271" i="1"/>
  <c r="K222" i="1"/>
  <c r="N32" i="1"/>
  <c r="M33" i="1"/>
  <c r="C224" i="1" l="1"/>
  <c r="AK224" i="1" s="1"/>
  <c r="AN223" i="1"/>
  <c r="E224" i="1"/>
  <c r="D224" i="1"/>
  <c r="AL224" i="1" s="1"/>
  <c r="AD209" i="1"/>
  <c r="AI209" i="1" s="1"/>
  <c r="V272" i="1"/>
  <c r="W272" i="1" s="1"/>
  <c r="T272" i="1"/>
  <c r="U272" i="1"/>
  <c r="H223" i="1"/>
  <c r="J223" i="1"/>
  <c r="I223" i="1"/>
  <c r="R33" i="1"/>
  <c r="P33" i="1"/>
  <c r="F224" i="1" l="1"/>
  <c r="AM224" i="1"/>
  <c r="AG209" i="1"/>
  <c r="AH209" i="1" s="1"/>
  <c r="AF209" i="1"/>
  <c r="U273" i="1"/>
  <c r="V273" i="1"/>
  <c r="T273" i="1"/>
  <c r="K223" i="1"/>
  <c r="Q33" i="1"/>
  <c r="O33" i="1"/>
  <c r="C225" i="1" l="1"/>
  <c r="AK225" i="1" s="1"/>
  <c r="AN224" i="1"/>
  <c r="D225" i="1"/>
  <c r="AL225" i="1" s="1"/>
  <c r="E225" i="1"/>
  <c r="AE209" i="1"/>
  <c r="AD210" i="1"/>
  <c r="AI210" i="1" s="1"/>
  <c r="W273" i="1"/>
  <c r="H224" i="1"/>
  <c r="J224" i="1"/>
  <c r="I224" i="1"/>
  <c r="N33" i="1"/>
  <c r="M34" i="1"/>
  <c r="F225" i="1" l="1"/>
  <c r="AM225" i="1"/>
  <c r="AG210" i="1"/>
  <c r="AH210" i="1" s="1"/>
  <c r="AF210" i="1"/>
  <c r="V274" i="1"/>
  <c r="U274" i="1"/>
  <c r="T274" i="1"/>
  <c r="K224" i="1"/>
  <c r="R34" i="1"/>
  <c r="O34" i="1"/>
  <c r="AE210" i="1" l="1"/>
  <c r="C226" i="1"/>
  <c r="AK226" i="1" s="1"/>
  <c r="AN225" i="1"/>
  <c r="E226" i="1"/>
  <c r="D226" i="1"/>
  <c r="AL226" i="1" s="1"/>
  <c r="AD211" i="1"/>
  <c r="AI211" i="1" s="1"/>
  <c r="W274" i="1"/>
  <c r="H225" i="1"/>
  <c r="J225" i="1"/>
  <c r="I225" i="1"/>
  <c r="P34" i="1"/>
  <c r="F226" i="1" l="1"/>
  <c r="AM226" i="1"/>
  <c r="AG211" i="1"/>
  <c r="AH211" i="1" s="1"/>
  <c r="AF211" i="1"/>
  <c r="V275" i="1"/>
  <c r="T275" i="1"/>
  <c r="U275" i="1"/>
  <c r="K225" i="1"/>
  <c r="Q34" i="1"/>
  <c r="N34" i="1"/>
  <c r="AE211" i="1" l="1"/>
  <c r="C227" i="1"/>
  <c r="AK227" i="1" s="1"/>
  <c r="AN226" i="1"/>
  <c r="D227" i="1"/>
  <c r="AL227" i="1" s="1"/>
  <c r="E227" i="1"/>
  <c r="AD212" i="1"/>
  <c r="AI212" i="1" s="1"/>
  <c r="W275" i="1"/>
  <c r="H226" i="1"/>
  <c r="I226" i="1"/>
  <c r="J226" i="1"/>
  <c r="M35" i="1"/>
  <c r="F227" i="1" l="1"/>
  <c r="AM227" i="1"/>
  <c r="AF212" i="1"/>
  <c r="AG212" i="1"/>
  <c r="AH212" i="1" s="1"/>
  <c r="U276" i="1"/>
  <c r="V276" i="1"/>
  <c r="T276" i="1"/>
  <c r="K226" i="1"/>
  <c r="R35" i="1"/>
  <c r="P35" i="1" s="1"/>
  <c r="C228" i="1" l="1"/>
  <c r="AK228" i="1" s="1"/>
  <c r="AN227" i="1"/>
  <c r="E228" i="1"/>
  <c r="D228" i="1"/>
  <c r="AL228" i="1" s="1"/>
  <c r="AD213" i="1"/>
  <c r="AI213" i="1" s="1"/>
  <c r="AE212" i="1"/>
  <c r="W276" i="1"/>
  <c r="H227" i="1"/>
  <c r="J227" i="1"/>
  <c r="I227" i="1"/>
  <c r="Q35" i="1"/>
  <c r="O35" i="1"/>
  <c r="F228" i="1" l="1"/>
  <c r="AM228" i="1"/>
  <c r="AF213" i="1"/>
  <c r="AG213" i="1"/>
  <c r="AH213" i="1" s="1"/>
  <c r="T277" i="1"/>
  <c r="V277" i="1"/>
  <c r="U277" i="1"/>
  <c r="K227" i="1"/>
  <c r="N35" i="1"/>
  <c r="M36" i="1"/>
  <c r="C229" i="1" l="1"/>
  <c r="AK229" i="1" s="1"/>
  <c r="AN228" i="1"/>
  <c r="D229" i="1"/>
  <c r="AL229" i="1" s="1"/>
  <c r="E229" i="1"/>
  <c r="AD214" i="1"/>
  <c r="AI214" i="1" s="1"/>
  <c r="AE213" i="1"/>
  <c r="W277" i="1"/>
  <c r="H228" i="1"/>
  <c r="J228" i="1"/>
  <c r="I228" i="1"/>
  <c r="R36" i="1"/>
  <c r="O36" i="1" s="1"/>
  <c r="F229" i="1" l="1"/>
  <c r="AM229" i="1"/>
  <c r="AF214" i="1"/>
  <c r="AG214" i="1"/>
  <c r="AH214" i="1" s="1"/>
  <c r="T278" i="1"/>
  <c r="V278" i="1"/>
  <c r="U278" i="1"/>
  <c r="K228" i="1"/>
  <c r="P36" i="1"/>
  <c r="C230" i="1" l="1"/>
  <c r="AK230" i="1" s="1"/>
  <c r="AN229" i="1"/>
  <c r="D230" i="1"/>
  <c r="AL230" i="1" s="1"/>
  <c r="E230" i="1"/>
  <c r="AD215" i="1"/>
  <c r="AI215" i="1" s="1"/>
  <c r="AE214" i="1"/>
  <c r="W278" i="1"/>
  <c r="H229" i="1"/>
  <c r="J229" i="1"/>
  <c r="I229" i="1"/>
  <c r="Q36" i="1"/>
  <c r="N36" i="1"/>
  <c r="F230" i="1" l="1"/>
  <c r="AM230" i="1"/>
  <c r="AG215" i="1"/>
  <c r="AH215" i="1" s="1"/>
  <c r="AF215" i="1"/>
  <c r="U279" i="1"/>
  <c r="T279" i="1"/>
  <c r="V279" i="1"/>
  <c r="K229" i="1"/>
  <c r="M37" i="1"/>
  <c r="C231" i="1" l="1"/>
  <c r="AK231" i="1" s="1"/>
  <c r="AN230" i="1"/>
  <c r="D231" i="1"/>
  <c r="AL231" i="1" s="1"/>
  <c r="E231" i="1"/>
  <c r="AE215" i="1"/>
  <c r="AD216" i="1"/>
  <c r="AI216" i="1" s="1"/>
  <c r="W279" i="1"/>
  <c r="H230" i="1"/>
  <c r="J230" i="1"/>
  <c r="I230" i="1"/>
  <c r="R37" i="1"/>
  <c r="O37" i="1" s="1"/>
  <c r="F231" i="1" l="1"/>
  <c r="AM231" i="1"/>
  <c r="AG216" i="1"/>
  <c r="AH216" i="1" s="1"/>
  <c r="AF216" i="1"/>
  <c r="T280" i="1"/>
  <c r="U280" i="1"/>
  <c r="V280" i="1"/>
  <c r="K230" i="1"/>
  <c r="P37" i="1"/>
  <c r="AE216" i="1" l="1"/>
  <c r="C232" i="1"/>
  <c r="AK232" i="1" s="1"/>
  <c r="AN231" i="1"/>
  <c r="E232" i="1"/>
  <c r="D232" i="1"/>
  <c r="AL232" i="1" s="1"/>
  <c r="AD217" i="1"/>
  <c r="AI217" i="1" s="1"/>
  <c r="W280" i="1"/>
  <c r="H231" i="1"/>
  <c r="J231" i="1"/>
  <c r="I231" i="1"/>
  <c r="Q37" i="1"/>
  <c r="N37" i="1"/>
  <c r="F232" i="1" l="1"/>
  <c r="AM232" i="1"/>
  <c r="AF217" i="1"/>
  <c r="AG217" i="1"/>
  <c r="AH217" i="1" s="1"/>
  <c r="V281" i="1"/>
  <c r="T281" i="1"/>
  <c r="U281" i="1"/>
  <c r="K231" i="1"/>
  <c r="M38" i="1"/>
  <c r="C233" i="1" l="1"/>
  <c r="AK233" i="1" s="1"/>
  <c r="AN232" i="1"/>
  <c r="E233" i="1"/>
  <c r="D233" i="1"/>
  <c r="AL233" i="1" s="1"/>
  <c r="AD218" i="1"/>
  <c r="AI218" i="1" s="1"/>
  <c r="AE217" i="1"/>
  <c r="W281" i="1"/>
  <c r="H232" i="1"/>
  <c r="I232" i="1"/>
  <c r="J232" i="1"/>
  <c r="R38" i="1"/>
  <c r="O38" i="1" s="1"/>
  <c r="F233" i="1" l="1"/>
  <c r="AM233" i="1"/>
  <c r="AG218" i="1"/>
  <c r="AH218" i="1" s="1"/>
  <c r="AF218" i="1"/>
  <c r="AE218" i="1" s="1"/>
  <c r="V282" i="1"/>
  <c r="W282" i="1" s="1"/>
  <c r="T282" i="1"/>
  <c r="U282" i="1"/>
  <c r="K232" i="1"/>
  <c r="P38" i="1"/>
  <c r="C234" i="1" l="1"/>
  <c r="AK234" i="1" s="1"/>
  <c r="AN233" i="1"/>
  <c r="E234" i="1"/>
  <c r="D234" i="1"/>
  <c r="AL234" i="1" s="1"/>
  <c r="AD219" i="1"/>
  <c r="AI219" i="1" s="1"/>
  <c r="V283" i="1"/>
  <c r="W283" i="1" s="1"/>
  <c r="T283" i="1"/>
  <c r="U283" i="1"/>
  <c r="H233" i="1"/>
  <c r="J233" i="1"/>
  <c r="I233" i="1"/>
  <c r="Q38" i="1"/>
  <c r="N38" i="1"/>
  <c r="F234" i="1" l="1"/>
  <c r="AM234" i="1"/>
  <c r="AG219" i="1"/>
  <c r="AH219" i="1" s="1"/>
  <c r="AF219" i="1"/>
  <c r="V284" i="1"/>
  <c r="W284" i="1" s="1"/>
  <c r="T284" i="1"/>
  <c r="U284" i="1"/>
  <c r="K233" i="1"/>
  <c r="M39" i="1"/>
  <c r="AE219" i="1" l="1"/>
  <c r="C235" i="1"/>
  <c r="AK235" i="1" s="1"/>
  <c r="AN234" i="1"/>
  <c r="D235" i="1"/>
  <c r="AL235" i="1" s="1"/>
  <c r="E235" i="1"/>
  <c r="AD220" i="1"/>
  <c r="AI220" i="1" s="1"/>
  <c r="V285" i="1"/>
  <c r="W285" i="1" s="1"/>
  <c r="T285" i="1"/>
  <c r="U285" i="1"/>
  <c r="H234" i="1"/>
  <c r="I234" i="1"/>
  <c r="J234" i="1"/>
  <c r="R39" i="1"/>
  <c r="O39" i="1" s="1"/>
  <c r="F235" i="1" l="1"/>
  <c r="AM235" i="1"/>
  <c r="AF220" i="1"/>
  <c r="AG220" i="1"/>
  <c r="AH220" i="1" s="1"/>
  <c r="V286" i="1"/>
  <c r="W286" i="1" s="1"/>
  <c r="T286" i="1"/>
  <c r="U286" i="1"/>
  <c r="K234" i="1"/>
  <c r="P39" i="1"/>
  <c r="C236" i="1" l="1"/>
  <c r="AK236" i="1" s="1"/>
  <c r="AN235" i="1"/>
  <c r="E236" i="1"/>
  <c r="D236" i="1"/>
  <c r="AL236" i="1" s="1"/>
  <c r="AD221" i="1"/>
  <c r="AI221" i="1" s="1"/>
  <c r="AE220" i="1"/>
  <c r="T287" i="1"/>
  <c r="V287" i="1"/>
  <c r="U287" i="1"/>
  <c r="H235" i="1"/>
  <c r="I235" i="1"/>
  <c r="J235" i="1"/>
  <c r="Q39" i="1"/>
  <c r="N39" i="1"/>
  <c r="F236" i="1" l="1"/>
  <c r="AM236" i="1"/>
  <c r="AG221" i="1"/>
  <c r="AH221" i="1" s="1"/>
  <c r="AF221" i="1"/>
  <c r="W287" i="1"/>
  <c r="K235" i="1"/>
  <c r="M40" i="1"/>
  <c r="AE221" i="1" l="1"/>
  <c r="C237" i="1"/>
  <c r="AK237" i="1" s="1"/>
  <c r="AN236" i="1"/>
  <c r="D237" i="1"/>
  <c r="AL237" i="1" s="1"/>
  <c r="E237" i="1"/>
  <c r="AD222" i="1"/>
  <c r="AI222" i="1" s="1"/>
  <c r="V288" i="1"/>
  <c r="W288" i="1" s="1"/>
  <c r="T288" i="1"/>
  <c r="U288" i="1"/>
  <c r="H236" i="1"/>
  <c r="I236" i="1"/>
  <c r="J236" i="1"/>
  <c r="R40" i="1"/>
  <c r="O40" i="1" s="1"/>
  <c r="F237" i="1" l="1"/>
  <c r="AM237" i="1"/>
  <c r="AF222" i="1"/>
  <c r="AG222" i="1"/>
  <c r="AH222" i="1" s="1"/>
  <c r="U289" i="1"/>
  <c r="T289" i="1"/>
  <c r="V289" i="1"/>
  <c r="K236" i="1"/>
  <c r="P40" i="1"/>
  <c r="C238" i="1" l="1"/>
  <c r="AK238" i="1" s="1"/>
  <c r="AN237" i="1"/>
  <c r="E238" i="1"/>
  <c r="D238" i="1"/>
  <c r="AL238" i="1" s="1"/>
  <c r="AD223" i="1"/>
  <c r="AI223" i="1" s="1"/>
  <c r="AE222" i="1"/>
  <c r="W289" i="1"/>
  <c r="H237" i="1"/>
  <c r="J237" i="1"/>
  <c r="I237" i="1"/>
  <c r="Q40" i="1"/>
  <c r="N40" i="1"/>
  <c r="F238" i="1" l="1"/>
  <c r="AM238" i="1"/>
  <c r="AG223" i="1"/>
  <c r="AH223" i="1" s="1"/>
  <c r="AF223" i="1"/>
  <c r="V290" i="1"/>
  <c r="W290" i="1" s="1"/>
  <c r="T290" i="1"/>
  <c r="U290" i="1"/>
  <c r="K237" i="1"/>
  <c r="M41" i="1"/>
  <c r="AE223" i="1" l="1"/>
  <c r="C239" i="1"/>
  <c r="AK239" i="1" s="1"/>
  <c r="AN238" i="1"/>
  <c r="D239" i="1"/>
  <c r="AL239" i="1" s="1"/>
  <c r="E239" i="1"/>
  <c r="AD224" i="1"/>
  <c r="AI224" i="1" s="1"/>
  <c r="T291" i="1"/>
  <c r="U291" i="1"/>
  <c r="V291" i="1"/>
  <c r="H238" i="1"/>
  <c r="I238" i="1"/>
  <c r="J238" i="1"/>
  <c r="R41" i="1"/>
  <c r="O41" i="1" s="1"/>
  <c r="F239" i="1" l="1"/>
  <c r="AM239" i="1"/>
  <c r="AF224" i="1"/>
  <c r="AG224" i="1"/>
  <c r="AH224" i="1" s="1"/>
  <c r="W291" i="1"/>
  <c r="K238" i="1"/>
  <c r="P41" i="1"/>
  <c r="C240" i="1" l="1"/>
  <c r="AK240" i="1" s="1"/>
  <c r="AN239" i="1"/>
  <c r="E240" i="1"/>
  <c r="D240" i="1"/>
  <c r="AL240" i="1" s="1"/>
  <c r="AD225" i="1"/>
  <c r="AI225" i="1" s="1"/>
  <c r="AE224" i="1"/>
  <c r="U292" i="1"/>
  <c r="T292" i="1"/>
  <c r="V292" i="1"/>
  <c r="H239" i="1"/>
  <c r="J239" i="1"/>
  <c r="I239" i="1"/>
  <c r="Q41" i="1"/>
  <c r="N41" i="1"/>
  <c r="F240" i="1" l="1"/>
  <c r="AM240" i="1"/>
  <c r="AF225" i="1"/>
  <c r="AG225" i="1"/>
  <c r="AH225" i="1" s="1"/>
  <c r="W292" i="1"/>
  <c r="K239" i="1"/>
  <c r="M42" i="1"/>
  <c r="C241" i="1" l="1"/>
  <c r="AK241" i="1" s="1"/>
  <c r="AN240" i="1"/>
  <c r="E241" i="1"/>
  <c r="D241" i="1"/>
  <c r="AL241" i="1" s="1"/>
  <c r="AD226" i="1"/>
  <c r="AI226" i="1" s="1"/>
  <c r="AE225" i="1"/>
  <c r="V293" i="1"/>
  <c r="U293" i="1"/>
  <c r="T293" i="1"/>
  <c r="H240" i="1"/>
  <c r="I240" i="1"/>
  <c r="J240" i="1"/>
  <c r="R42" i="1"/>
  <c r="F241" i="1" l="1"/>
  <c r="AM241" i="1"/>
  <c r="AG226" i="1"/>
  <c r="AH226" i="1" s="1"/>
  <c r="AF226" i="1"/>
  <c r="W293" i="1"/>
  <c r="K240" i="1"/>
  <c r="O42" i="1"/>
  <c r="P42" i="1"/>
  <c r="AE226" i="1" l="1"/>
  <c r="C242" i="1"/>
  <c r="AK242" i="1" s="1"/>
  <c r="AN241" i="1"/>
  <c r="E242" i="1"/>
  <c r="D242" i="1"/>
  <c r="AL242" i="1" s="1"/>
  <c r="AD227" i="1"/>
  <c r="AI227" i="1" s="1"/>
  <c r="V294" i="1"/>
  <c r="T294" i="1"/>
  <c r="U294" i="1"/>
  <c r="H241" i="1"/>
  <c r="J241" i="1"/>
  <c r="I241" i="1"/>
  <c r="Q42" i="1"/>
  <c r="N42" i="1"/>
  <c r="F242" i="1" l="1"/>
  <c r="AM242" i="1"/>
  <c r="AG227" i="1"/>
  <c r="AH227" i="1" s="1"/>
  <c r="AF227" i="1"/>
  <c r="W294" i="1"/>
  <c r="K241" i="1"/>
  <c r="M43" i="1"/>
  <c r="AE227" i="1" l="1"/>
  <c r="C243" i="1"/>
  <c r="AK243" i="1" s="1"/>
  <c r="AN242" i="1"/>
  <c r="D243" i="1"/>
  <c r="AL243" i="1" s="1"/>
  <c r="E243" i="1"/>
  <c r="AD228" i="1"/>
  <c r="AI228" i="1" s="1"/>
  <c r="U295" i="1"/>
  <c r="V295" i="1"/>
  <c r="T295" i="1"/>
  <c r="H242" i="1"/>
  <c r="I242" i="1"/>
  <c r="J242" i="1"/>
  <c r="R43" i="1"/>
  <c r="O43" i="1" s="1"/>
  <c r="F243" i="1" l="1"/>
  <c r="AM243" i="1"/>
  <c r="AG228" i="1"/>
  <c r="AF228" i="1"/>
  <c r="W295" i="1"/>
  <c r="K242" i="1"/>
  <c r="P43" i="1"/>
  <c r="C244" i="1" l="1"/>
  <c r="AK244" i="1" s="1"/>
  <c r="AN243" i="1"/>
  <c r="E244" i="1"/>
  <c r="D244" i="1"/>
  <c r="AL244" i="1" s="1"/>
  <c r="AE228" i="1"/>
  <c r="AH228" i="1"/>
  <c r="V296" i="1"/>
  <c r="T296" i="1"/>
  <c r="U296" i="1"/>
  <c r="H243" i="1"/>
  <c r="J243" i="1"/>
  <c r="I243" i="1"/>
  <c r="Q43" i="1"/>
  <c r="N43" i="1"/>
  <c r="F244" i="1" l="1"/>
  <c r="AM244" i="1"/>
  <c r="AD229" i="1"/>
  <c r="AI229" i="1" s="1"/>
  <c r="W296" i="1"/>
  <c r="K243" i="1"/>
  <c r="M44" i="1"/>
  <c r="C245" i="1" l="1"/>
  <c r="AK245" i="1" s="1"/>
  <c r="AN244" i="1"/>
  <c r="D245" i="1"/>
  <c r="AL245" i="1" s="1"/>
  <c r="E245" i="1"/>
  <c r="AF229" i="1"/>
  <c r="AG229" i="1"/>
  <c r="AH229" i="1" s="1"/>
  <c r="U297" i="1"/>
  <c r="V297" i="1"/>
  <c r="T297" i="1"/>
  <c r="H244" i="1"/>
  <c r="I244" i="1"/>
  <c r="J244" i="1"/>
  <c r="R44" i="1"/>
  <c r="P44" i="1" s="1"/>
  <c r="F245" i="1" l="1"/>
  <c r="AM245" i="1"/>
  <c r="AD230" i="1"/>
  <c r="AI230" i="1" s="1"/>
  <c r="AE229" i="1"/>
  <c r="W297" i="1"/>
  <c r="K244" i="1"/>
  <c r="Q44" i="1"/>
  <c r="O44" i="1"/>
  <c r="C246" i="1" l="1"/>
  <c r="AK246" i="1" s="1"/>
  <c r="AN245" i="1"/>
  <c r="E246" i="1"/>
  <c r="D246" i="1"/>
  <c r="AL246" i="1" s="1"/>
  <c r="AF230" i="1"/>
  <c r="AG230" i="1"/>
  <c r="AH230" i="1" s="1"/>
  <c r="V298" i="1"/>
  <c r="W298" i="1" s="1"/>
  <c r="T298" i="1"/>
  <c r="U298" i="1"/>
  <c r="H245" i="1"/>
  <c r="J245" i="1"/>
  <c r="I245" i="1"/>
  <c r="N44" i="1"/>
  <c r="M45" i="1"/>
  <c r="F246" i="1" l="1"/>
  <c r="AM246" i="1"/>
  <c r="AD231" i="1"/>
  <c r="AI231" i="1" s="1"/>
  <c r="AE230" i="1"/>
  <c r="V299" i="1"/>
  <c r="W299" i="1" s="1"/>
  <c r="T299" i="1"/>
  <c r="U299" i="1"/>
  <c r="K245" i="1"/>
  <c r="R45" i="1"/>
  <c r="P45" i="1" s="1"/>
  <c r="C247" i="1" l="1"/>
  <c r="AK247" i="1" s="1"/>
  <c r="AN246" i="1"/>
  <c r="D247" i="1"/>
  <c r="AL247" i="1" s="1"/>
  <c r="E247" i="1"/>
  <c r="AF231" i="1"/>
  <c r="AG231" i="1"/>
  <c r="AH231" i="1" s="1"/>
  <c r="V300" i="1"/>
  <c r="W300" i="1" s="1"/>
  <c r="T300" i="1"/>
  <c r="U300" i="1"/>
  <c r="H246" i="1"/>
  <c r="I246" i="1"/>
  <c r="J246" i="1"/>
  <c r="Q45" i="1"/>
  <c r="O45" i="1"/>
  <c r="F247" i="1" l="1"/>
  <c r="AM247" i="1"/>
  <c r="AD232" i="1"/>
  <c r="AI232" i="1" s="1"/>
  <c r="AE231" i="1"/>
  <c r="V301" i="1"/>
  <c r="W301" i="1" s="1"/>
  <c r="U301" i="1"/>
  <c r="T301" i="1"/>
  <c r="K246" i="1"/>
  <c r="N45" i="1"/>
  <c r="M46" i="1"/>
  <c r="C248" i="1" l="1"/>
  <c r="AK248" i="1" s="1"/>
  <c r="AN247" i="1"/>
  <c r="E248" i="1"/>
  <c r="D248" i="1"/>
  <c r="AL248" i="1" s="1"/>
  <c r="AF232" i="1"/>
  <c r="AG232" i="1"/>
  <c r="U302" i="1"/>
  <c r="V302" i="1"/>
  <c r="T302" i="1"/>
  <c r="H247" i="1"/>
  <c r="J247" i="1"/>
  <c r="I247" i="1"/>
  <c r="R46" i="1"/>
  <c r="O46" i="1" s="1"/>
  <c r="F248" i="1" l="1"/>
  <c r="AM248" i="1"/>
  <c r="AE232" i="1"/>
  <c r="AH232" i="1"/>
  <c r="W302" i="1"/>
  <c r="K247" i="1"/>
  <c r="P46" i="1"/>
  <c r="C249" i="1" l="1"/>
  <c r="AK249" i="1" s="1"/>
  <c r="AN248" i="1"/>
  <c r="D249" i="1"/>
  <c r="AL249" i="1" s="1"/>
  <c r="E249" i="1"/>
  <c r="AD233" i="1"/>
  <c r="AI233" i="1" s="1"/>
  <c r="T303" i="1"/>
  <c r="U303" i="1"/>
  <c r="V303" i="1"/>
  <c r="H248" i="1"/>
  <c r="J248" i="1"/>
  <c r="I248" i="1"/>
  <c r="Q46" i="1"/>
  <c r="N46" i="1"/>
  <c r="F249" i="1" l="1"/>
  <c r="AM249" i="1"/>
  <c r="AF233" i="1"/>
  <c r="AG233" i="1"/>
  <c r="W303" i="1"/>
  <c r="K248" i="1"/>
  <c r="M47" i="1"/>
  <c r="C250" i="1" l="1"/>
  <c r="AK250" i="1" s="1"/>
  <c r="AN249" i="1"/>
  <c r="E250" i="1"/>
  <c r="D250" i="1"/>
  <c r="AL250" i="1" s="1"/>
  <c r="AE233" i="1"/>
  <c r="AH233" i="1"/>
  <c r="V304" i="1"/>
  <c r="W304" i="1" s="1"/>
  <c r="T304" i="1"/>
  <c r="U304" i="1"/>
  <c r="H249" i="1"/>
  <c r="I249" i="1"/>
  <c r="J249" i="1"/>
  <c r="R47" i="1"/>
  <c r="O47" i="1" s="1"/>
  <c r="F250" i="1" l="1"/>
  <c r="AM250" i="1"/>
  <c r="AD234" i="1"/>
  <c r="AI234" i="1" s="1"/>
  <c r="U305" i="1"/>
  <c r="T305" i="1"/>
  <c r="V305" i="1"/>
  <c r="K249" i="1"/>
  <c r="P47" i="1"/>
  <c r="C251" i="1" l="1"/>
  <c r="AK251" i="1" s="1"/>
  <c r="AN250" i="1"/>
  <c r="D251" i="1"/>
  <c r="AL251" i="1" s="1"/>
  <c r="E251" i="1"/>
  <c r="AG234" i="1"/>
  <c r="AF234" i="1"/>
  <c r="W305" i="1"/>
  <c r="H250" i="1"/>
  <c r="I250" i="1"/>
  <c r="J250" i="1"/>
  <c r="Q47" i="1"/>
  <c r="N47" i="1"/>
  <c r="F251" i="1" l="1"/>
  <c r="AM251" i="1"/>
  <c r="AE234" i="1"/>
  <c r="AH234" i="1"/>
  <c r="T306" i="1"/>
  <c r="V306" i="1"/>
  <c r="U306" i="1"/>
  <c r="K250" i="1"/>
  <c r="M48" i="1"/>
  <c r="C252" i="1" l="1"/>
  <c r="AK252" i="1" s="1"/>
  <c r="AN251" i="1"/>
  <c r="E252" i="1"/>
  <c r="D252" i="1"/>
  <c r="AL252" i="1" s="1"/>
  <c r="AD235" i="1"/>
  <c r="AI235" i="1" s="1"/>
  <c r="W306" i="1"/>
  <c r="H251" i="1"/>
  <c r="J251" i="1"/>
  <c r="I251" i="1"/>
  <c r="R48" i="1"/>
  <c r="P48" i="1" s="1"/>
  <c r="F252" i="1" l="1"/>
  <c r="AM252" i="1"/>
  <c r="AG235" i="1"/>
  <c r="AF235" i="1"/>
  <c r="T307" i="1"/>
  <c r="V307" i="1"/>
  <c r="U307" i="1"/>
  <c r="K251" i="1"/>
  <c r="Q48" i="1"/>
  <c r="O48" i="1"/>
  <c r="C253" i="1" l="1"/>
  <c r="AK253" i="1" s="1"/>
  <c r="AN252" i="1"/>
  <c r="D253" i="1"/>
  <c r="AL253" i="1" s="1"/>
  <c r="E253" i="1"/>
  <c r="AE235" i="1"/>
  <c r="AH235" i="1"/>
  <c r="W307" i="1"/>
  <c r="H252" i="1"/>
  <c r="J252" i="1"/>
  <c r="I252" i="1"/>
  <c r="N48" i="1"/>
  <c r="M49" i="1"/>
  <c r="F253" i="1" l="1"/>
  <c r="AM253" i="1"/>
  <c r="AD236" i="1"/>
  <c r="AI236" i="1" s="1"/>
  <c r="U308" i="1"/>
  <c r="T308" i="1"/>
  <c r="V308" i="1"/>
  <c r="K252" i="1"/>
  <c r="R49" i="1"/>
  <c r="O49" i="1"/>
  <c r="C254" i="1" l="1"/>
  <c r="AK254" i="1" s="1"/>
  <c r="AN253" i="1"/>
  <c r="E254" i="1"/>
  <c r="D254" i="1"/>
  <c r="AL254" i="1" s="1"/>
  <c r="AG236" i="1"/>
  <c r="AH236" i="1" s="1"/>
  <c r="AF236" i="1"/>
  <c r="W308" i="1"/>
  <c r="H253" i="1"/>
  <c r="J253" i="1"/>
  <c r="I253" i="1"/>
  <c r="P49" i="1"/>
  <c r="F254" i="1" l="1"/>
  <c r="AM254" i="1"/>
  <c r="AE236" i="1"/>
  <c r="AD237" i="1"/>
  <c r="AI237" i="1" s="1"/>
  <c r="U309" i="1"/>
  <c r="V309" i="1"/>
  <c r="T309" i="1"/>
  <c r="K253" i="1"/>
  <c r="Q49" i="1"/>
  <c r="N49" i="1"/>
  <c r="C255" i="1" l="1"/>
  <c r="AK255" i="1" s="1"/>
  <c r="AN254" i="1"/>
  <c r="D255" i="1"/>
  <c r="AL255" i="1" s="1"/>
  <c r="E255" i="1"/>
  <c r="AG237" i="1"/>
  <c r="AH237" i="1" s="1"/>
  <c r="AF237" i="1"/>
  <c r="W309" i="1"/>
  <c r="H254" i="1"/>
  <c r="J254" i="1"/>
  <c r="I254" i="1"/>
  <c r="M50" i="1"/>
  <c r="AE237" i="1" l="1"/>
  <c r="F255" i="1"/>
  <c r="AM255" i="1"/>
  <c r="AD238" i="1"/>
  <c r="AI238" i="1" s="1"/>
  <c r="T310" i="1"/>
  <c r="V310" i="1"/>
  <c r="U310" i="1"/>
  <c r="K254" i="1"/>
  <c r="R50" i="1"/>
  <c r="P50" i="1" s="1"/>
  <c r="C256" i="1" l="1"/>
  <c r="AK256" i="1" s="1"/>
  <c r="AN255" i="1"/>
  <c r="E256" i="1"/>
  <c r="D256" i="1"/>
  <c r="AL256" i="1" s="1"/>
  <c r="AG238" i="1"/>
  <c r="AH238" i="1" s="1"/>
  <c r="AF238" i="1"/>
  <c r="W310" i="1"/>
  <c r="H255" i="1"/>
  <c r="J255" i="1"/>
  <c r="I255" i="1"/>
  <c r="Q50" i="1"/>
  <c r="O50" i="1"/>
  <c r="AE238" i="1" l="1"/>
  <c r="F256" i="1"/>
  <c r="AM256" i="1"/>
  <c r="AD239" i="1"/>
  <c r="AI239" i="1" s="1"/>
  <c r="V311" i="1"/>
  <c r="U311" i="1"/>
  <c r="T311" i="1"/>
  <c r="K255" i="1"/>
  <c r="N50" i="1"/>
  <c r="M51" i="1"/>
  <c r="C257" i="1" l="1"/>
  <c r="AK257" i="1" s="1"/>
  <c r="AN256" i="1"/>
  <c r="D257" i="1"/>
  <c r="AL257" i="1" s="1"/>
  <c r="E257" i="1"/>
  <c r="AG239" i="1"/>
  <c r="AH239" i="1" s="1"/>
  <c r="AF239" i="1"/>
  <c r="W311" i="1"/>
  <c r="H256" i="1"/>
  <c r="I256" i="1"/>
  <c r="J256" i="1"/>
  <c r="R51" i="1"/>
  <c r="O51" i="1" s="1"/>
  <c r="AE239" i="1" l="1"/>
  <c r="F257" i="1"/>
  <c r="AM257" i="1"/>
  <c r="AD240" i="1"/>
  <c r="AI240" i="1" s="1"/>
  <c r="V312" i="1"/>
  <c r="W312" i="1" s="1"/>
  <c r="U312" i="1"/>
  <c r="T312" i="1"/>
  <c r="K256" i="1"/>
  <c r="P51" i="1"/>
  <c r="C258" i="1" l="1"/>
  <c r="AK258" i="1" s="1"/>
  <c r="AN257" i="1"/>
  <c r="D258" i="1"/>
  <c r="AL258" i="1" s="1"/>
  <c r="E258" i="1"/>
  <c r="AF240" i="1"/>
  <c r="AG240" i="1"/>
  <c r="AH240" i="1" s="1"/>
  <c r="V313" i="1"/>
  <c r="W313" i="1" s="1"/>
  <c r="T313" i="1"/>
  <c r="U313" i="1"/>
  <c r="H257" i="1"/>
  <c r="J257" i="1"/>
  <c r="I257" i="1"/>
  <c r="Q51" i="1"/>
  <c r="N51" i="1"/>
  <c r="F258" i="1" l="1"/>
  <c r="AM258" i="1"/>
  <c r="AD241" i="1"/>
  <c r="AI241" i="1" s="1"/>
  <c r="AE240" i="1"/>
  <c r="V314" i="1"/>
  <c r="W314" i="1" s="1"/>
  <c r="T314" i="1"/>
  <c r="U314" i="1"/>
  <c r="K257" i="1"/>
  <c r="M52" i="1"/>
  <c r="C259" i="1" l="1"/>
  <c r="AK259" i="1" s="1"/>
  <c r="AN258" i="1"/>
  <c r="D259" i="1"/>
  <c r="AL259" i="1" s="1"/>
  <c r="E259" i="1"/>
  <c r="AF241" i="1"/>
  <c r="AG241" i="1"/>
  <c r="AH241" i="1" s="1"/>
  <c r="V315" i="1"/>
  <c r="W315" i="1" s="1"/>
  <c r="T315" i="1"/>
  <c r="U315" i="1"/>
  <c r="H258" i="1"/>
  <c r="I258" i="1"/>
  <c r="J258" i="1"/>
  <c r="R52" i="1"/>
  <c r="O52" i="1"/>
  <c r="F259" i="1" l="1"/>
  <c r="AM259" i="1"/>
  <c r="AD242" i="1"/>
  <c r="AI242" i="1" s="1"/>
  <c r="AE241" i="1"/>
  <c r="V316" i="1"/>
  <c r="W316" i="1" s="1"/>
  <c r="T316" i="1"/>
  <c r="U316" i="1"/>
  <c r="K258" i="1"/>
  <c r="P52" i="1"/>
  <c r="C260" i="1" l="1"/>
  <c r="AK260" i="1" s="1"/>
  <c r="AN259" i="1"/>
  <c r="E260" i="1"/>
  <c r="D260" i="1"/>
  <c r="AL260" i="1" s="1"/>
  <c r="AG242" i="1"/>
  <c r="AH242" i="1" s="1"/>
  <c r="AF242" i="1"/>
  <c r="V317" i="1"/>
  <c r="W317" i="1" s="1"/>
  <c r="T317" i="1"/>
  <c r="U317" i="1"/>
  <c r="H259" i="1"/>
  <c r="J259" i="1"/>
  <c r="I259" i="1"/>
  <c r="Q52" i="1"/>
  <c r="N52" i="1"/>
  <c r="AE242" i="1" l="1"/>
  <c r="F260" i="1"/>
  <c r="AM260" i="1"/>
  <c r="AD243" i="1"/>
  <c r="AI243" i="1" s="1"/>
  <c r="V318" i="1"/>
  <c r="W318" i="1" s="1"/>
  <c r="T318" i="1"/>
  <c r="U318" i="1"/>
  <c r="K259" i="1"/>
  <c r="M53" i="1"/>
  <c r="C261" i="1" l="1"/>
  <c r="AK261" i="1" s="1"/>
  <c r="AN260" i="1"/>
  <c r="D261" i="1"/>
  <c r="AL261" i="1" s="1"/>
  <c r="E261" i="1"/>
  <c r="AG243" i="1"/>
  <c r="AH243" i="1" s="1"/>
  <c r="AF243" i="1"/>
  <c r="AE243" i="1" s="1"/>
  <c r="T319" i="1"/>
  <c r="V319" i="1"/>
  <c r="U319" i="1"/>
  <c r="H260" i="1"/>
  <c r="J260" i="1"/>
  <c r="I260" i="1"/>
  <c r="R53" i="1"/>
  <c r="O53" i="1" s="1"/>
  <c r="F261" i="1" l="1"/>
  <c r="AM261" i="1"/>
  <c r="AD244" i="1"/>
  <c r="AI244" i="1" s="1"/>
  <c r="W319" i="1"/>
  <c r="K260" i="1"/>
  <c r="P53" i="1"/>
  <c r="C262" i="1" l="1"/>
  <c r="AK262" i="1" s="1"/>
  <c r="AN261" i="1"/>
  <c r="E262" i="1"/>
  <c r="D262" i="1"/>
  <c r="AL262" i="1" s="1"/>
  <c r="AG244" i="1"/>
  <c r="AH244" i="1" s="1"/>
  <c r="AF244" i="1"/>
  <c r="V320" i="1"/>
  <c r="W320" i="1" s="1"/>
  <c r="T320" i="1"/>
  <c r="U320" i="1"/>
  <c r="H261" i="1"/>
  <c r="J261" i="1"/>
  <c r="I261" i="1"/>
  <c r="Q53" i="1"/>
  <c r="N53" i="1"/>
  <c r="AE244" i="1" l="1"/>
  <c r="F262" i="1"/>
  <c r="AM262" i="1"/>
  <c r="AD245" i="1"/>
  <c r="AI245" i="1" s="1"/>
  <c r="U321" i="1"/>
  <c r="T321" i="1"/>
  <c r="V321" i="1"/>
  <c r="K261" i="1"/>
  <c r="M54" i="1"/>
  <c r="C263" i="1" l="1"/>
  <c r="AK263" i="1" s="1"/>
  <c r="AN262" i="1"/>
  <c r="D263" i="1"/>
  <c r="AL263" i="1" s="1"/>
  <c r="E263" i="1"/>
  <c r="AG245" i="1"/>
  <c r="AH245" i="1" s="1"/>
  <c r="AF245" i="1"/>
  <c r="AE245" i="1" s="1"/>
  <c r="W321" i="1"/>
  <c r="H262" i="1"/>
  <c r="I262" i="1"/>
  <c r="J262" i="1"/>
  <c r="R54" i="1"/>
  <c r="O54" i="1" s="1"/>
  <c r="F263" i="1" l="1"/>
  <c r="AM263" i="1"/>
  <c r="AD246" i="1"/>
  <c r="AI246" i="1" s="1"/>
  <c r="V322" i="1"/>
  <c r="U322" i="1"/>
  <c r="T322" i="1"/>
  <c r="K262" i="1"/>
  <c r="P54" i="1"/>
  <c r="C264" i="1" l="1"/>
  <c r="AK264" i="1" s="1"/>
  <c r="AN263" i="1"/>
  <c r="E264" i="1"/>
  <c r="D264" i="1"/>
  <c r="AL264" i="1" s="1"/>
  <c r="AG246" i="1"/>
  <c r="AH246" i="1" s="1"/>
  <c r="AF246" i="1"/>
  <c r="W322" i="1"/>
  <c r="H263" i="1"/>
  <c r="I263" i="1"/>
  <c r="J263" i="1"/>
  <c r="Q54" i="1"/>
  <c r="N54" i="1"/>
  <c r="F264" i="1" l="1"/>
  <c r="AM264" i="1"/>
  <c r="AE246" i="1"/>
  <c r="AD247" i="1"/>
  <c r="AI247" i="1" s="1"/>
  <c r="T323" i="1"/>
  <c r="U323" i="1"/>
  <c r="V323" i="1"/>
  <c r="K263" i="1"/>
  <c r="M55" i="1"/>
  <c r="C265" i="1" l="1"/>
  <c r="AK265" i="1" s="1"/>
  <c r="AN264" i="1"/>
  <c r="D265" i="1"/>
  <c r="AL265" i="1" s="1"/>
  <c r="E265" i="1"/>
  <c r="AF247" i="1"/>
  <c r="AG247" i="1"/>
  <c r="AH247" i="1" s="1"/>
  <c r="W323" i="1"/>
  <c r="H264" i="1"/>
  <c r="J264" i="1"/>
  <c r="I264" i="1"/>
  <c r="R55" i="1"/>
  <c r="O55" i="1" s="1"/>
  <c r="F265" i="1" l="1"/>
  <c r="AM265" i="1"/>
  <c r="AD248" i="1"/>
  <c r="AI248" i="1" s="1"/>
  <c r="AE247" i="1"/>
  <c r="U324" i="1"/>
  <c r="V324" i="1"/>
  <c r="T324" i="1"/>
  <c r="K264" i="1"/>
  <c r="P55" i="1"/>
  <c r="C266" i="1" l="1"/>
  <c r="AK266" i="1" s="1"/>
  <c r="AN265" i="1"/>
  <c r="E266" i="1"/>
  <c r="D266" i="1"/>
  <c r="AL266" i="1" s="1"/>
  <c r="AF248" i="1"/>
  <c r="AG248" i="1"/>
  <c r="AH248" i="1" s="1"/>
  <c r="W324" i="1"/>
  <c r="H265" i="1"/>
  <c r="J265" i="1"/>
  <c r="I265" i="1"/>
  <c r="Q55" i="1"/>
  <c r="N55" i="1"/>
  <c r="F266" i="1" l="1"/>
  <c r="AM266" i="1"/>
  <c r="AD249" i="1"/>
  <c r="AI249" i="1" s="1"/>
  <c r="AE248" i="1"/>
  <c r="V325" i="1"/>
  <c r="T325" i="1"/>
  <c r="U325" i="1"/>
  <c r="K265" i="1"/>
  <c r="M56" i="1"/>
  <c r="C267" i="1" l="1"/>
  <c r="AK267" i="1" s="1"/>
  <c r="AN266" i="1"/>
  <c r="D267" i="1"/>
  <c r="AL267" i="1" s="1"/>
  <c r="E267" i="1"/>
  <c r="AF249" i="1"/>
  <c r="AG249" i="1"/>
  <c r="AH249" i="1" s="1"/>
  <c r="W325" i="1"/>
  <c r="H266" i="1"/>
  <c r="J266" i="1"/>
  <c r="I266" i="1"/>
  <c r="R56" i="1"/>
  <c r="O56" i="1" s="1"/>
  <c r="F267" i="1" l="1"/>
  <c r="AM267" i="1"/>
  <c r="AD250" i="1"/>
  <c r="AI250" i="1" s="1"/>
  <c r="AE249" i="1"/>
  <c r="T326" i="1"/>
  <c r="V326" i="1"/>
  <c r="U326" i="1"/>
  <c r="K266" i="1"/>
  <c r="P56" i="1"/>
  <c r="C268" i="1" l="1"/>
  <c r="AK268" i="1" s="1"/>
  <c r="AN267" i="1"/>
  <c r="E268" i="1"/>
  <c r="D268" i="1"/>
  <c r="AL268" i="1" s="1"/>
  <c r="AG250" i="1"/>
  <c r="AH250" i="1" s="1"/>
  <c r="AF250" i="1"/>
  <c r="W326" i="1"/>
  <c r="H267" i="1"/>
  <c r="J267" i="1"/>
  <c r="I267" i="1"/>
  <c r="Q56" i="1"/>
  <c r="N56" i="1"/>
  <c r="AE250" i="1" l="1"/>
  <c r="F268" i="1"/>
  <c r="AM268" i="1"/>
  <c r="AD251" i="1"/>
  <c r="AI251" i="1" s="1"/>
  <c r="U327" i="1"/>
  <c r="V327" i="1"/>
  <c r="T327" i="1"/>
  <c r="K267" i="1"/>
  <c r="M57" i="1"/>
  <c r="C269" i="1" l="1"/>
  <c r="AK269" i="1" s="1"/>
  <c r="AN268" i="1"/>
  <c r="D269" i="1"/>
  <c r="AL269" i="1" s="1"/>
  <c r="E269" i="1"/>
  <c r="AG251" i="1"/>
  <c r="AH251" i="1" s="1"/>
  <c r="AF251" i="1"/>
  <c r="AE251" i="1" s="1"/>
  <c r="W327" i="1"/>
  <c r="H268" i="1"/>
  <c r="J268" i="1"/>
  <c r="I268" i="1"/>
  <c r="R57" i="1"/>
  <c r="F269" i="1" l="1"/>
  <c r="AM269" i="1"/>
  <c r="AD252" i="1"/>
  <c r="AI252" i="1" s="1"/>
  <c r="T328" i="1"/>
  <c r="V328" i="1"/>
  <c r="U328" i="1"/>
  <c r="K268" i="1"/>
  <c r="O57" i="1"/>
  <c r="P57" i="1"/>
  <c r="C270" i="1" l="1"/>
  <c r="AK270" i="1" s="1"/>
  <c r="AN269" i="1"/>
  <c r="D270" i="1"/>
  <c r="AL270" i="1" s="1"/>
  <c r="E270" i="1"/>
  <c r="AF252" i="1"/>
  <c r="AG252" i="1"/>
  <c r="AH252" i="1" s="1"/>
  <c r="W328" i="1"/>
  <c r="H269" i="1"/>
  <c r="J269" i="1"/>
  <c r="I269" i="1"/>
  <c r="Q57" i="1"/>
  <c r="N57" i="1"/>
  <c r="F270" i="1" l="1"/>
  <c r="AM270" i="1"/>
  <c r="AD253" i="1"/>
  <c r="AI253" i="1" s="1"/>
  <c r="AE252" i="1"/>
  <c r="T329" i="1"/>
  <c r="U329" i="1"/>
  <c r="V329" i="1"/>
  <c r="W329" i="1" s="1"/>
  <c r="K269" i="1"/>
  <c r="M58" i="1"/>
  <c r="C271" i="1" l="1"/>
  <c r="AK271" i="1" s="1"/>
  <c r="AN270" i="1"/>
  <c r="E271" i="1"/>
  <c r="D271" i="1"/>
  <c r="AL271" i="1" s="1"/>
  <c r="AF253" i="1"/>
  <c r="AG253" i="1"/>
  <c r="AH253" i="1" s="1"/>
  <c r="V330" i="1"/>
  <c r="W330" i="1" s="1"/>
  <c r="T330" i="1"/>
  <c r="U330" i="1"/>
  <c r="H270" i="1"/>
  <c r="I270" i="1"/>
  <c r="J270" i="1"/>
  <c r="R58" i="1"/>
  <c r="O58" i="1" s="1"/>
  <c r="F271" i="1" l="1"/>
  <c r="AM271" i="1"/>
  <c r="AD254" i="1"/>
  <c r="AI254" i="1" s="1"/>
  <c r="AE253" i="1"/>
  <c r="V331" i="1"/>
  <c r="W331" i="1" s="1"/>
  <c r="T331" i="1"/>
  <c r="U331" i="1"/>
  <c r="K270" i="1"/>
  <c r="P58" i="1"/>
  <c r="C272" i="1" l="1"/>
  <c r="AK272" i="1" s="1"/>
  <c r="AN271" i="1"/>
  <c r="D272" i="1"/>
  <c r="AL272" i="1" s="1"/>
  <c r="E272" i="1"/>
  <c r="AF254" i="1"/>
  <c r="AG254" i="1"/>
  <c r="AH254" i="1" s="1"/>
  <c r="V332" i="1"/>
  <c r="W332" i="1" s="1"/>
  <c r="T332" i="1"/>
  <c r="U332" i="1"/>
  <c r="H271" i="1"/>
  <c r="J271" i="1"/>
  <c r="I271" i="1"/>
  <c r="Q58" i="1"/>
  <c r="N58" i="1"/>
  <c r="F272" i="1" l="1"/>
  <c r="AM272" i="1"/>
  <c r="AD255" i="1"/>
  <c r="AI255" i="1" s="1"/>
  <c r="AE254" i="1"/>
  <c r="V333" i="1"/>
  <c r="W333" i="1" s="1"/>
  <c r="T333" i="1"/>
  <c r="U333" i="1"/>
  <c r="K271" i="1"/>
  <c r="M59" i="1"/>
  <c r="C273" i="1" l="1"/>
  <c r="AK273" i="1" s="1"/>
  <c r="AN272" i="1"/>
  <c r="D273" i="1"/>
  <c r="AL273" i="1" s="1"/>
  <c r="E273" i="1"/>
  <c r="AF255" i="1"/>
  <c r="AG255" i="1"/>
  <c r="AH255" i="1" s="1"/>
  <c r="V334" i="1"/>
  <c r="U334" i="1"/>
  <c r="T334" i="1"/>
  <c r="H272" i="1"/>
  <c r="I272" i="1"/>
  <c r="J272" i="1"/>
  <c r="R59" i="1"/>
  <c r="F273" i="1" l="1"/>
  <c r="AM273" i="1"/>
  <c r="AD256" i="1"/>
  <c r="AI256" i="1" s="1"/>
  <c r="AE255" i="1"/>
  <c r="W334" i="1"/>
  <c r="K272" i="1"/>
  <c r="O59" i="1"/>
  <c r="P59" i="1"/>
  <c r="C274" i="1" l="1"/>
  <c r="AK274" i="1" s="1"/>
  <c r="AN273" i="1"/>
  <c r="E274" i="1"/>
  <c r="D274" i="1"/>
  <c r="AL274" i="1" s="1"/>
  <c r="AG256" i="1"/>
  <c r="AH256" i="1" s="1"/>
  <c r="AF256" i="1"/>
  <c r="V335" i="1"/>
  <c r="W335" i="1" s="1"/>
  <c r="U335" i="1"/>
  <c r="T335" i="1"/>
  <c r="H273" i="1"/>
  <c r="J273" i="1"/>
  <c r="I273" i="1"/>
  <c r="Q59" i="1"/>
  <c r="N59" i="1"/>
  <c r="AE256" i="1" l="1"/>
  <c r="F274" i="1"/>
  <c r="AM274" i="1"/>
  <c r="AD257" i="1"/>
  <c r="AI257" i="1" s="1"/>
  <c r="V336" i="1"/>
  <c r="W336" i="1" s="1"/>
  <c r="T336" i="1"/>
  <c r="U336" i="1"/>
  <c r="K273" i="1"/>
  <c r="M60" i="1"/>
  <c r="C275" i="1" l="1"/>
  <c r="AK275" i="1" s="1"/>
  <c r="AN274" i="1"/>
  <c r="D275" i="1"/>
  <c r="AL275" i="1" s="1"/>
  <c r="E275" i="1"/>
  <c r="AG257" i="1"/>
  <c r="AH257" i="1" s="1"/>
  <c r="AF257" i="1"/>
  <c r="V337" i="1"/>
  <c r="U337" i="1"/>
  <c r="T337" i="1"/>
  <c r="H274" i="1"/>
  <c r="I274" i="1"/>
  <c r="J274" i="1"/>
  <c r="R60" i="1"/>
  <c r="O60" i="1" s="1"/>
  <c r="AE257" i="1" l="1"/>
  <c r="F275" i="1"/>
  <c r="AM275" i="1"/>
  <c r="AD258" i="1"/>
  <c r="AI258" i="1" s="1"/>
  <c r="W337" i="1"/>
  <c r="K274" i="1"/>
  <c r="P60" i="1"/>
  <c r="C276" i="1" l="1"/>
  <c r="AK276" i="1" s="1"/>
  <c r="AN275" i="1"/>
  <c r="D276" i="1"/>
  <c r="AL276" i="1" s="1"/>
  <c r="E276" i="1"/>
  <c r="AG258" i="1"/>
  <c r="AH258" i="1" s="1"/>
  <c r="AF258" i="1"/>
  <c r="T338" i="1"/>
  <c r="V338" i="1"/>
  <c r="W338" i="1" s="1"/>
  <c r="U338" i="1"/>
  <c r="H275" i="1"/>
  <c r="J275" i="1"/>
  <c r="I275" i="1"/>
  <c r="Q60" i="1"/>
  <c r="N60" i="1"/>
  <c r="AE258" i="1" l="1"/>
  <c r="F276" i="1"/>
  <c r="AM276" i="1"/>
  <c r="AD259" i="1"/>
  <c r="AI259" i="1" s="1"/>
  <c r="T339" i="1"/>
  <c r="V339" i="1"/>
  <c r="U339" i="1"/>
  <c r="K275" i="1"/>
  <c r="M61" i="1"/>
  <c r="C277" i="1" l="1"/>
  <c r="AK277" i="1" s="1"/>
  <c r="AN276" i="1"/>
  <c r="E277" i="1"/>
  <c r="D277" i="1"/>
  <c r="AL277" i="1" s="1"/>
  <c r="AG259" i="1"/>
  <c r="AH259" i="1" s="1"/>
  <c r="AF259" i="1"/>
  <c r="W339" i="1"/>
  <c r="H276" i="1"/>
  <c r="J276" i="1"/>
  <c r="I276" i="1"/>
  <c r="R61" i="1"/>
  <c r="AE259" i="1" l="1"/>
  <c r="F277" i="1"/>
  <c r="AM277" i="1"/>
  <c r="AD260" i="1"/>
  <c r="AI260" i="1" s="1"/>
  <c r="V340" i="1"/>
  <c r="U340" i="1"/>
  <c r="T340" i="1"/>
  <c r="K276" i="1"/>
  <c r="P61" i="1"/>
  <c r="O61" i="1"/>
  <c r="C278" i="1" l="1"/>
  <c r="AK278" i="1" s="1"/>
  <c r="AN277" i="1"/>
  <c r="D278" i="1"/>
  <c r="AL278" i="1" s="1"/>
  <c r="E278" i="1"/>
  <c r="AG260" i="1"/>
  <c r="AH260" i="1" s="1"/>
  <c r="AF260" i="1"/>
  <c r="Q61" i="1"/>
  <c r="W340" i="1"/>
  <c r="H277" i="1"/>
  <c r="I277" i="1"/>
  <c r="J277" i="1"/>
  <c r="N61" i="1"/>
  <c r="M62" i="1"/>
  <c r="AE260" i="1" l="1"/>
  <c r="F278" i="1"/>
  <c r="AM278" i="1"/>
  <c r="AD261" i="1"/>
  <c r="AI261" i="1" s="1"/>
  <c r="V341" i="1"/>
  <c r="U341" i="1"/>
  <c r="T341" i="1"/>
  <c r="K277" i="1"/>
  <c r="R62" i="1"/>
  <c r="O62" i="1" s="1"/>
  <c r="C279" i="1" l="1"/>
  <c r="AK279" i="1" s="1"/>
  <c r="AN278" i="1"/>
  <c r="E279" i="1"/>
  <c r="D279" i="1"/>
  <c r="AL279" i="1" s="1"/>
  <c r="AG261" i="1"/>
  <c r="AH261" i="1" s="1"/>
  <c r="AF261" i="1"/>
  <c r="W341" i="1"/>
  <c r="H278" i="1"/>
  <c r="J278" i="1"/>
  <c r="I278" i="1"/>
  <c r="P62" i="1"/>
  <c r="F279" i="1" l="1"/>
  <c r="AM279" i="1"/>
  <c r="AE261" i="1"/>
  <c r="AD262" i="1"/>
  <c r="AI262" i="1" s="1"/>
  <c r="T342" i="1"/>
  <c r="V342" i="1"/>
  <c r="U342" i="1"/>
  <c r="K278" i="1"/>
  <c r="Q62" i="1"/>
  <c r="N62" i="1"/>
  <c r="C280" i="1" l="1"/>
  <c r="AK280" i="1" s="1"/>
  <c r="AN279" i="1"/>
  <c r="D280" i="1"/>
  <c r="AL280" i="1" s="1"/>
  <c r="E280" i="1"/>
  <c r="AG262" i="1"/>
  <c r="AH262" i="1" s="1"/>
  <c r="AF262" i="1"/>
  <c r="W342" i="1"/>
  <c r="H279" i="1"/>
  <c r="J279" i="1"/>
  <c r="I279" i="1"/>
  <c r="M63" i="1"/>
  <c r="AE262" i="1" l="1"/>
  <c r="F280" i="1"/>
  <c r="AM280" i="1"/>
  <c r="AD263" i="1"/>
  <c r="AI263" i="1" s="1"/>
  <c r="V343" i="1"/>
  <c r="U343" i="1"/>
  <c r="T343" i="1"/>
  <c r="K279" i="1"/>
  <c r="R63" i="1"/>
  <c r="P63" i="1"/>
  <c r="C281" i="1" l="1"/>
  <c r="AK281" i="1" s="1"/>
  <c r="AN280" i="1"/>
  <c r="D281" i="1"/>
  <c r="AL281" i="1" s="1"/>
  <c r="E281" i="1"/>
  <c r="AG263" i="1"/>
  <c r="AH263" i="1" s="1"/>
  <c r="AF263" i="1"/>
  <c r="W343" i="1"/>
  <c r="H280" i="1"/>
  <c r="I280" i="1"/>
  <c r="J280" i="1"/>
  <c r="Q63" i="1"/>
  <c r="O63" i="1"/>
  <c r="AE263" i="1" l="1"/>
  <c r="F281" i="1"/>
  <c r="AM281" i="1"/>
  <c r="AD264" i="1"/>
  <c r="AI264" i="1" s="1"/>
  <c r="V344" i="1"/>
  <c r="W344" i="1" s="1"/>
  <c r="U344" i="1"/>
  <c r="T344" i="1"/>
  <c r="K280" i="1"/>
  <c r="N63" i="1"/>
  <c r="M64" i="1"/>
  <c r="C282" i="1" l="1"/>
  <c r="AK282" i="1" s="1"/>
  <c r="AN281" i="1"/>
  <c r="E282" i="1"/>
  <c r="D282" i="1"/>
  <c r="AL282" i="1" s="1"/>
  <c r="AG264" i="1"/>
  <c r="AH264" i="1" s="1"/>
  <c r="AF264" i="1"/>
  <c r="T345" i="1"/>
  <c r="U345" i="1"/>
  <c r="V345" i="1"/>
  <c r="H281" i="1"/>
  <c r="J281" i="1"/>
  <c r="I281" i="1"/>
  <c r="R64" i="1"/>
  <c r="P64" i="1"/>
  <c r="AE264" i="1" l="1"/>
  <c r="F282" i="1"/>
  <c r="AM282" i="1"/>
  <c r="AD265" i="1"/>
  <c r="AI265" i="1" s="1"/>
  <c r="W345" i="1"/>
  <c r="K281" i="1"/>
  <c r="Q64" i="1"/>
  <c r="O64" i="1"/>
  <c r="C283" i="1" l="1"/>
  <c r="AK283" i="1" s="1"/>
  <c r="AN282" i="1"/>
  <c r="E283" i="1"/>
  <c r="D283" i="1"/>
  <c r="AL283" i="1" s="1"/>
  <c r="AF265" i="1"/>
  <c r="AG265" i="1"/>
  <c r="AH265" i="1" s="1"/>
  <c r="V346" i="1"/>
  <c r="W346" i="1" s="1"/>
  <c r="T346" i="1"/>
  <c r="U346" i="1"/>
  <c r="H282" i="1"/>
  <c r="J282" i="1"/>
  <c r="I282" i="1"/>
  <c r="N64" i="1"/>
  <c r="M65" i="1"/>
  <c r="F283" i="1" l="1"/>
  <c r="AM283" i="1"/>
  <c r="AD266" i="1"/>
  <c r="AI266" i="1" s="1"/>
  <c r="AE265" i="1"/>
  <c r="V347" i="1"/>
  <c r="W347" i="1" s="1"/>
  <c r="T347" i="1"/>
  <c r="U347" i="1"/>
  <c r="K282" i="1"/>
  <c r="R65" i="1"/>
  <c r="P65" i="1" s="1"/>
  <c r="C284" i="1" l="1"/>
  <c r="AK284" i="1" s="1"/>
  <c r="AN283" i="1"/>
  <c r="D284" i="1"/>
  <c r="AL284" i="1" s="1"/>
  <c r="E284" i="1"/>
  <c r="AG266" i="1"/>
  <c r="AF266" i="1"/>
  <c r="V348" i="1"/>
  <c r="W348" i="1" s="1"/>
  <c r="U348" i="1"/>
  <c r="T348" i="1"/>
  <c r="H283" i="1"/>
  <c r="J283" i="1"/>
  <c r="I283" i="1"/>
  <c r="Q65" i="1"/>
  <c r="O65" i="1"/>
  <c r="F284" i="1" l="1"/>
  <c r="AM284" i="1"/>
  <c r="AE266" i="1"/>
  <c r="AH266" i="1"/>
  <c r="U349" i="1"/>
  <c r="T349" i="1"/>
  <c r="V349" i="1"/>
  <c r="K283" i="1"/>
  <c r="N65" i="1"/>
  <c r="M66" i="1"/>
  <c r="C285" i="1" l="1"/>
  <c r="AK285" i="1" s="1"/>
  <c r="AN284" i="1"/>
  <c r="E285" i="1"/>
  <c r="D285" i="1"/>
  <c r="AL285" i="1" s="1"/>
  <c r="AD267" i="1"/>
  <c r="AI267" i="1" s="1"/>
  <c r="W349" i="1"/>
  <c r="H284" i="1"/>
  <c r="J284" i="1"/>
  <c r="I284" i="1"/>
  <c r="R66" i="1"/>
  <c r="O66" i="1" s="1"/>
  <c r="F285" i="1" l="1"/>
  <c r="AM285" i="1"/>
  <c r="AG267" i="1"/>
  <c r="AH267" i="1" s="1"/>
  <c r="AF267" i="1"/>
  <c r="AE267" i="1" s="1"/>
  <c r="T350" i="1"/>
  <c r="V350" i="1"/>
  <c r="W350" i="1" s="1"/>
  <c r="U350" i="1"/>
  <c r="K284" i="1"/>
  <c r="P66" i="1"/>
  <c r="C286" i="1" l="1"/>
  <c r="AK286" i="1" s="1"/>
  <c r="AN285" i="1"/>
  <c r="D286" i="1"/>
  <c r="AL286" i="1" s="1"/>
  <c r="E286" i="1"/>
  <c r="AD268" i="1"/>
  <c r="AI268" i="1" s="1"/>
  <c r="V351" i="1"/>
  <c r="W351" i="1" s="1"/>
  <c r="T351" i="1"/>
  <c r="U351" i="1"/>
  <c r="H285" i="1"/>
  <c r="J285" i="1"/>
  <c r="I285" i="1"/>
  <c r="Q66" i="1"/>
  <c r="N66" i="1"/>
  <c r="F286" i="1" l="1"/>
  <c r="AM286" i="1"/>
  <c r="AF268" i="1"/>
  <c r="AG268" i="1"/>
  <c r="AH268" i="1" s="1"/>
  <c r="V352" i="1"/>
  <c r="W352" i="1" s="1"/>
  <c r="T352" i="1"/>
  <c r="U352" i="1"/>
  <c r="K285" i="1"/>
  <c r="M67" i="1"/>
  <c r="C287" i="1" l="1"/>
  <c r="AK287" i="1" s="1"/>
  <c r="AN286" i="1"/>
  <c r="D287" i="1"/>
  <c r="AL287" i="1" s="1"/>
  <c r="E287" i="1"/>
  <c r="AD269" i="1"/>
  <c r="AI269" i="1" s="1"/>
  <c r="AE268" i="1"/>
  <c r="U353" i="1"/>
  <c r="V353" i="1"/>
  <c r="T353" i="1"/>
  <c r="H286" i="1"/>
  <c r="J286" i="1"/>
  <c r="I286" i="1"/>
  <c r="R67" i="1"/>
  <c r="O67" i="1"/>
  <c r="F287" i="1" l="1"/>
  <c r="AM287" i="1"/>
  <c r="AF269" i="1"/>
  <c r="AG269" i="1"/>
  <c r="AH269" i="1" s="1"/>
  <c r="W353" i="1"/>
  <c r="K286" i="1"/>
  <c r="P67" i="1"/>
  <c r="C288" i="1" l="1"/>
  <c r="AK288" i="1" s="1"/>
  <c r="AN287" i="1"/>
  <c r="E288" i="1"/>
  <c r="D288" i="1"/>
  <c r="AL288" i="1" s="1"/>
  <c r="AD270" i="1"/>
  <c r="AI270" i="1" s="1"/>
  <c r="AE269" i="1"/>
  <c r="T354" i="1"/>
  <c r="V354" i="1"/>
  <c r="U354" i="1"/>
  <c r="H287" i="1"/>
  <c r="J287" i="1"/>
  <c r="I287" i="1"/>
  <c r="Q67" i="1"/>
  <c r="N67" i="1"/>
  <c r="F288" i="1" l="1"/>
  <c r="AM288" i="1"/>
  <c r="AF270" i="1"/>
  <c r="AG270" i="1"/>
  <c r="W354" i="1"/>
  <c r="K287" i="1"/>
  <c r="M68" i="1"/>
  <c r="C289" i="1" l="1"/>
  <c r="AK289" i="1" s="1"/>
  <c r="AN288" i="1"/>
  <c r="E289" i="1"/>
  <c r="D289" i="1"/>
  <c r="AL289" i="1" s="1"/>
  <c r="AE270" i="1"/>
  <c r="AH270" i="1"/>
  <c r="T355" i="1"/>
  <c r="V355" i="1"/>
  <c r="U355" i="1"/>
  <c r="H288" i="1"/>
  <c r="J288" i="1"/>
  <c r="I288" i="1"/>
  <c r="R68" i="1"/>
  <c r="P68" i="1"/>
  <c r="F289" i="1" l="1"/>
  <c r="AM289" i="1"/>
  <c r="AD271" i="1"/>
  <c r="AI271" i="1" s="1"/>
  <c r="W355" i="1"/>
  <c r="K288" i="1"/>
  <c r="Q68" i="1"/>
  <c r="O68" i="1"/>
  <c r="C290" i="1" l="1"/>
  <c r="AK290" i="1" s="1"/>
  <c r="AN289" i="1"/>
  <c r="D290" i="1"/>
  <c r="AL290" i="1" s="1"/>
  <c r="E290" i="1"/>
  <c r="AF271" i="1"/>
  <c r="AG271" i="1"/>
  <c r="AH271" i="1" s="1"/>
  <c r="U356" i="1"/>
  <c r="T356" i="1"/>
  <c r="V356" i="1"/>
  <c r="H289" i="1"/>
  <c r="I289" i="1"/>
  <c r="J289" i="1"/>
  <c r="N68" i="1"/>
  <c r="M69" i="1"/>
  <c r="F290" i="1" l="1"/>
  <c r="AM290" i="1"/>
  <c r="AD272" i="1"/>
  <c r="AI272" i="1" s="1"/>
  <c r="AE271" i="1"/>
  <c r="W356" i="1"/>
  <c r="K289" i="1"/>
  <c r="R69" i="1"/>
  <c r="O69" i="1" s="1"/>
  <c r="P69" i="1" l="1"/>
  <c r="C291" i="1"/>
  <c r="AK291" i="1" s="1"/>
  <c r="AN290" i="1"/>
  <c r="E291" i="1"/>
  <c r="D291" i="1"/>
  <c r="AL291" i="1" s="1"/>
  <c r="AF272" i="1"/>
  <c r="AG272" i="1"/>
  <c r="AH272" i="1" s="1"/>
  <c r="V357" i="1"/>
  <c r="T357" i="1"/>
  <c r="U357" i="1"/>
  <c r="H290" i="1"/>
  <c r="I290" i="1"/>
  <c r="J290" i="1"/>
  <c r="Q69" i="1"/>
  <c r="N69" i="1"/>
  <c r="F291" i="1" l="1"/>
  <c r="AM291" i="1"/>
  <c r="AD273" i="1"/>
  <c r="AI273" i="1" s="1"/>
  <c r="AE272" i="1"/>
  <c r="W357" i="1"/>
  <c r="K290" i="1"/>
  <c r="M70" i="1"/>
  <c r="C292" i="1" l="1"/>
  <c r="AK292" i="1" s="1"/>
  <c r="AN291" i="1"/>
  <c r="D292" i="1"/>
  <c r="AL292" i="1" s="1"/>
  <c r="E292" i="1"/>
  <c r="AF273" i="1"/>
  <c r="AG273" i="1"/>
  <c r="AH273" i="1" s="1"/>
  <c r="T358" i="1"/>
  <c r="U358" i="1"/>
  <c r="V358" i="1"/>
  <c r="H291" i="1"/>
  <c r="J291" i="1"/>
  <c r="I291" i="1"/>
  <c r="R70" i="1"/>
  <c r="P70" i="1" s="1"/>
  <c r="F292" i="1" l="1"/>
  <c r="AM292" i="1"/>
  <c r="AD274" i="1"/>
  <c r="AI274" i="1" s="1"/>
  <c r="AE273" i="1"/>
  <c r="W358" i="1"/>
  <c r="K291" i="1"/>
  <c r="Q70" i="1"/>
  <c r="O70" i="1"/>
  <c r="C293" i="1" l="1"/>
  <c r="AK293" i="1" s="1"/>
  <c r="AN292" i="1"/>
  <c r="E293" i="1"/>
  <c r="D293" i="1"/>
  <c r="AL293" i="1" s="1"/>
  <c r="AF274" i="1"/>
  <c r="AG274" i="1"/>
  <c r="AH274" i="1" s="1"/>
  <c r="U359" i="1"/>
  <c r="V359" i="1"/>
  <c r="T359" i="1"/>
  <c r="H292" i="1"/>
  <c r="I292" i="1"/>
  <c r="J292" i="1"/>
  <c r="N70" i="1"/>
  <c r="M71" i="1"/>
  <c r="F293" i="1" l="1"/>
  <c r="AM293" i="1"/>
  <c r="AD275" i="1"/>
  <c r="AI275" i="1" s="1"/>
  <c r="AE274" i="1"/>
  <c r="W359" i="1"/>
  <c r="K292" i="1"/>
  <c r="R71" i="1"/>
  <c r="P71" i="1" s="1"/>
  <c r="C294" i="1" l="1"/>
  <c r="AK294" i="1" s="1"/>
  <c r="AN293" i="1"/>
  <c r="E294" i="1"/>
  <c r="D294" i="1"/>
  <c r="AL294" i="1" s="1"/>
  <c r="AF275" i="1"/>
  <c r="AG275" i="1"/>
  <c r="AH275" i="1" s="1"/>
  <c r="V360" i="1"/>
  <c r="W360" i="1" s="1"/>
  <c r="T360" i="1"/>
  <c r="U360" i="1"/>
  <c r="H293" i="1"/>
  <c r="J293" i="1"/>
  <c r="I293" i="1"/>
  <c r="Q71" i="1"/>
  <c r="O71" i="1"/>
  <c r="F294" i="1" l="1"/>
  <c r="AM294" i="1"/>
  <c r="AD276" i="1"/>
  <c r="AI276" i="1" s="1"/>
  <c r="AE275" i="1"/>
  <c r="T361" i="1"/>
  <c r="U361" i="1"/>
  <c r="V361" i="1"/>
  <c r="K293" i="1"/>
  <c r="N71" i="1"/>
  <c r="M72" i="1"/>
  <c r="C295" i="1" l="1"/>
  <c r="AK295" i="1" s="1"/>
  <c r="AN294" i="1"/>
  <c r="E295" i="1"/>
  <c r="D295" i="1"/>
  <c r="AL295" i="1" s="1"/>
  <c r="AF276" i="1"/>
  <c r="AG276" i="1"/>
  <c r="W361" i="1"/>
  <c r="H294" i="1"/>
  <c r="I294" i="1"/>
  <c r="J294" i="1"/>
  <c r="R72" i="1"/>
  <c r="O72" i="1" s="1"/>
  <c r="P72" i="1" l="1"/>
  <c r="F295" i="1"/>
  <c r="AM295" i="1"/>
  <c r="AE276" i="1"/>
  <c r="AH276" i="1"/>
  <c r="V362" i="1"/>
  <c r="W362" i="1" s="1"/>
  <c r="T362" i="1"/>
  <c r="U362" i="1"/>
  <c r="K294" i="1"/>
  <c r="Q72" i="1"/>
  <c r="N72" i="1"/>
  <c r="C296" i="1" l="1"/>
  <c r="AK296" i="1" s="1"/>
  <c r="AN295" i="1"/>
  <c r="E296" i="1"/>
  <c r="D296" i="1"/>
  <c r="AL296" i="1" s="1"/>
  <c r="AD277" i="1"/>
  <c r="AI277" i="1" s="1"/>
  <c r="V363" i="1"/>
  <c r="W363" i="1" s="1"/>
  <c r="T363" i="1"/>
  <c r="U363" i="1"/>
  <c r="H295" i="1"/>
  <c r="J295" i="1"/>
  <c r="I295" i="1"/>
  <c r="M73" i="1"/>
  <c r="F296" i="1" l="1"/>
  <c r="AM296" i="1"/>
  <c r="AG277" i="1"/>
  <c r="AH277" i="1" s="1"/>
  <c r="AF277" i="1"/>
  <c r="T364" i="1"/>
  <c r="V364" i="1"/>
  <c r="U364" i="1"/>
  <c r="K295" i="1"/>
  <c r="R73" i="1"/>
  <c r="P73" i="1"/>
  <c r="AE277" i="1" l="1"/>
  <c r="C297" i="1"/>
  <c r="AK297" i="1" s="1"/>
  <c r="AN296" i="1"/>
  <c r="D297" i="1"/>
  <c r="AL297" i="1" s="1"/>
  <c r="E297" i="1"/>
  <c r="AD278" i="1"/>
  <c r="AI278" i="1" s="1"/>
  <c r="W364" i="1"/>
  <c r="H296" i="1"/>
  <c r="I296" i="1"/>
  <c r="J296" i="1"/>
  <c r="Q73" i="1"/>
  <c r="O73" i="1"/>
  <c r="F297" i="1" l="1"/>
  <c r="AM297" i="1"/>
  <c r="AG278" i="1"/>
  <c r="AH278" i="1" s="1"/>
  <c r="AF278" i="1"/>
  <c r="AE278" i="1" s="1"/>
  <c r="V365" i="1"/>
  <c r="W365" i="1" s="1"/>
  <c r="T365" i="1"/>
  <c r="U365" i="1"/>
  <c r="K296" i="1"/>
  <c r="N73" i="1"/>
  <c r="M74" i="1"/>
  <c r="C298" i="1" l="1"/>
  <c r="AK298" i="1" s="1"/>
  <c r="AN297" i="1"/>
  <c r="E298" i="1"/>
  <c r="D298" i="1"/>
  <c r="AL298" i="1" s="1"/>
  <c r="AD279" i="1"/>
  <c r="AI279" i="1" s="1"/>
  <c r="T366" i="1"/>
  <c r="U366" i="1"/>
  <c r="V366" i="1"/>
  <c r="H297" i="1"/>
  <c r="I297" i="1"/>
  <c r="J297" i="1"/>
  <c r="R74" i="1"/>
  <c r="O74" i="1" s="1"/>
  <c r="F298" i="1" l="1"/>
  <c r="AM298" i="1"/>
  <c r="AG279" i="1"/>
  <c r="AF279" i="1"/>
  <c r="W366" i="1"/>
  <c r="K297" i="1"/>
  <c r="P74" i="1"/>
  <c r="C299" i="1" l="1"/>
  <c r="AK299" i="1" s="1"/>
  <c r="AN298" i="1"/>
  <c r="E299" i="1"/>
  <c r="D299" i="1"/>
  <c r="AL299" i="1" s="1"/>
  <c r="AE279" i="1"/>
  <c r="AH279" i="1"/>
  <c r="V367" i="1"/>
  <c r="U367" i="1"/>
  <c r="T367" i="1"/>
  <c r="H298" i="1"/>
  <c r="J298" i="1"/>
  <c r="I298" i="1"/>
  <c r="Q74" i="1"/>
  <c r="N74" i="1"/>
  <c r="F299" i="1" l="1"/>
  <c r="AM299" i="1"/>
  <c r="AD280" i="1"/>
  <c r="AI280" i="1" s="1"/>
  <c r="W367" i="1"/>
  <c r="K298" i="1"/>
  <c r="M75" i="1"/>
  <c r="C300" i="1" l="1"/>
  <c r="AK300" i="1" s="1"/>
  <c r="AN299" i="1"/>
  <c r="D300" i="1"/>
  <c r="AL300" i="1" s="1"/>
  <c r="E300" i="1"/>
  <c r="AM300" i="1" s="1"/>
  <c r="AG280" i="1"/>
  <c r="AH280" i="1" s="1"/>
  <c r="AF280" i="1"/>
  <c r="V368" i="1"/>
  <c r="W368" i="1" s="1"/>
  <c r="T368" i="1"/>
  <c r="U368" i="1"/>
  <c r="H299" i="1"/>
  <c r="J299" i="1"/>
  <c r="I299" i="1"/>
  <c r="R75" i="1"/>
  <c r="O75" i="1"/>
  <c r="AE280" i="1" l="1"/>
  <c r="F300" i="1"/>
  <c r="AD281" i="1"/>
  <c r="AI281" i="1" s="1"/>
  <c r="U369" i="1"/>
  <c r="V369" i="1"/>
  <c r="T369" i="1"/>
  <c r="K299" i="1"/>
  <c r="P75" i="1"/>
  <c r="C301" i="1" l="1"/>
  <c r="AK301" i="1" s="1"/>
  <c r="AN300" i="1"/>
  <c r="D301" i="1"/>
  <c r="AL301" i="1" s="1"/>
  <c r="E301" i="1"/>
  <c r="AF281" i="1"/>
  <c r="AG281" i="1"/>
  <c r="AH281" i="1" s="1"/>
  <c r="W369" i="1"/>
  <c r="H300" i="1"/>
  <c r="J300" i="1"/>
  <c r="I300" i="1"/>
  <c r="Q75" i="1"/>
  <c r="N75" i="1"/>
  <c r="F301" i="1" l="1"/>
  <c r="AM301" i="1"/>
  <c r="AD282" i="1"/>
  <c r="AI282" i="1" s="1"/>
  <c r="AE281" i="1"/>
  <c r="T370" i="1"/>
  <c r="V370" i="1"/>
  <c r="U370" i="1"/>
  <c r="K300" i="1"/>
  <c r="M76" i="1"/>
  <c r="C302" i="1" l="1"/>
  <c r="AK302" i="1" s="1"/>
  <c r="AN301" i="1"/>
  <c r="D302" i="1"/>
  <c r="AL302" i="1" s="1"/>
  <c r="E302" i="1"/>
  <c r="AG282" i="1"/>
  <c r="AH282" i="1" s="1"/>
  <c r="AF282" i="1"/>
  <c r="W370" i="1"/>
  <c r="H301" i="1"/>
  <c r="J301" i="1"/>
  <c r="I301" i="1"/>
  <c r="R76" i="1"/>
  <c r="AE282" i="1" l="1"/>
  <c r="F302" i="1"/>
  <c r="AM302" i="1"/>
  <c r="AD283" i="1"/>
  <c r="AI283" i="1" s="1"/>
  <c r="U371" i="1"/>
  <c r="V371" i="1"/>
  <c r="T371" i="1"/>
  <c r="K301" i="1"/>
  <c r="O76" i="1"/>
  <c r="P76" i="1"/>
  <c r="C303" i="1" l="1"/>
  <c r="AK303" i="1" s="1"/>
  <c r="AN302" i="1"/>
  <c r="D303" i="1"/>
  <c r="AL303" i="1" s="1"/>
  <c r="E303" i="1"/>
  <c r="AG283" i="1"/>
  <c r="AH283" i="1" s="1"/>
  <c r="AF283" i="1"/>
  <c r="W371" i="1"/>
  <c r="H302" i="1"/>
  <c r="J302" i="1"/>
  <c r="I302" i="1"/>
  <c r="Q76" i="1"/>
  <c r="N76" i="1"/>
  <c r="F303" i="1" l="1"/>
  <c r="AM303" i="1"/>
  <c r="AE283" i="1"/>
  <c r="AD284" i="1"/>
  <c r="AI284" i="1" s="1"/>
  <c r="U372" i="1"/>
  <c r="V372" i="1"/>
  <c r="T372" i="1"/>
  <c r="K302" i="1"/>
  <c r="M77" i="1"/>
  <c r="C304" i="1" l="1"/>
  <c r="AK304" i="1" s="1"/>
  <c r="AN303" i="1"/>
  <c r="E304" i="1"/>
  <c r="D304" i="1"/>
  <c r="AL304" i="1" s="1"/>
  <c r="AG284" i="1"/>
  <c r="AH284" i="1" s="1"/>
  <c r="AF284" i="1"/>
  <c r="W372" i="1"/>
  <c r="H303" i="1"/>
  <c r="J303" i="1"/>
  <c r="I303" i="1"/>
  <c r="R77" i="1"/>
  <c r="P77" i="1"/>
  <c r="AE284" i="1" l="1"/>
  <c r="F304" i="1"/>
  <c r="AM304" i="1"/>
  <c r="AD285" i="1"/>
  <c r="AI285" i="1" s="1"/>
  <c r="U373" i="1"/>
  <c r="T373" i="1"/>
  <c r="V373" i="1"/>
  <c r="K303" i="1"/>
  <c r="Q77" i="1"/>
  <c r="O77" i="1"/>
  <c r="C305" i="1" l="1"/>
  <c r="AK305" i="1" s="1"/>
  <c r="AN304" i="1"/>
  <c r="D305" i="1"/>
  <c r="AL305" i="1" s="1"/>
  <c r="E305" i="1"/>
  <c r="AM305" i="1" s="1"/>
  <c r="AG285" i="1"/>
  <c r="AH285" i="1" s="1"/>
  <c r="AF285" i="1"/>
  <c r="W373" i="1"/>
  <c r="H304" i="1"/>
  <c r="J304" i="1"/>
  <c r="I304" i="1"/>
  <c r="N77" i="1"/>
  <c r="M78" i="1"/>
  <c r="F305" i="1" l="1"/>
  <c r="AN305" i="1" s="1"/>
  <c r="C306" i="1"/>
  <c r="AK306" i="1" s="1"/>
  <c r="AE285" i="1"/>
  <c r="AD286" i="1"/>
  <c r="AI286" i="1" s="1"/>
  <c r="V374" i="1"/>
  <c r="U374" i="1"/>
  <c r="T374" i="1"/>
  <c r="K304" i="1"/>
  <c r="R78" i="1"/>
  <c r="P78" i="1" s="1"/>
  <c r="E306" i="1" l="1"/>
  <c r="F306" i="1" s="1"/>
  <c r="D306" i="1"/>
  <c r="AL306" i="1" s="1"/>
  <c r="AF286" i="1"/>
  <c r="AG286" i="1"/>
  <c r="AH286" i="1" s="1"/>
  <c r="W374" i="1"/>
  <c r="H305" i="1"/>
  <c r="J305" i="1"/>
  <c r="I305" i="1"/>
  <c r="Q78" i="1"/>
  <c r="O78" i="1"/>
  <c r="AM306" i="1" l="1"/>
  <c r="C307" i="1"/>
  <c r="AK307" i="1" s="1"/>
  <c r="AN306" i="1"/>
  <c r="E307" i="1"/>
  <c r="D307" i="1"/>
  <c r="AL307" i="1" s="1"/>
  <c r="AD287" i="1"/>
  <c r="AI287" i="1" s="1"/>
  <c r="AE286" i="1"/>
  <c r="V375" i="1"/>
  <c r="U375" i="1"/>
  <c r="T375" i="1"/>
  <c r="K305" i="1"/>
  <c r="N78" i="1"/>
  <c r="M79" i="1"/>
  <c r="F307" i="1" l="1"/>
  <c r="AM307" i="1"/>
  <c r="AF287" i="1"/>
  <c r="AG287" i="1"/>
  <c r="AH287" i="1" s="1"/>
  <c r="U15" i="1"/>
  <c r="V15" i="1"/>
  <c r="W375" i="1"/>
  <c r="H306" i="1"/>
  <c r="I306" i="1"/>
  <c r="J306" i="1"/>
  <c r="R79" i="1"/>
  <c r="O79" i="1" s="1"/>
  <c r="C308" i="1" l="1"/>
  <c r="AK308" i="1" s="1"/>
  <c r="AN307" i="1"/>
  <c r="D308" i="1"/>
  <c r="AL308" i="1" s="1"/>
  <c r="E308" i="1"/>
  <c r="AD288" i="1"/>
  <c r="AI288" i="1" s="1"/>
  <c r="AE287" i="1"/>
  <c r="K306" i="1"/>
  <c r="P79" i="1"/>
  <c r="F308" i="1" l="1"/>
  <c r="AM308" i="1"/>
  <c r="AF288" i="1"/>
  <c r="AG288" i="1"/>
  <c r="AH288" i="1" s="1"/>
  <c r="H307" i="1"/>
  <c r="J307" i="1"/>
  <c r="I307" i="1"/>
  <c r="Q79" i="1"/>
  <c r="N79" i="1"/>
  <c r="C309" i="1" l="1"/>
  <c r="AK309" i="1" s="1"/>
  <c r="AN308" i="1"/>
  <c r="E309" i="1"/>
  <c r="D309" i="1"/>
  <c r="AL309" i="1" s="1"/>
  <c r="AD289" i="1"/>
  <c r="AI289" i="1" s="1"/>
  <c r="AE288" i="1"/>
  <c r="K307" i="1"/>
  <c r="M80" i="1"/>
  <c r="F309" i="1" l="1"/>
  <c r="AM309" i="1"/>
  <c r="AF289" i="1"/>
  <c r="AG289" i="1"/>
  <c r="AH289" i="1" s="1"/>
  <c r="H308" i="1"/>
  <c r="J308" i="1"/>
  <c r="I308" i="1"/>
  <c r="R80" i="1"/>
  <c r="O80" i="1"/>
  <c r="C310" i="1" l="1"/>
  <c r="AK310" i="1" s="1"/>
  <c r="AN309" i="1"/>
  <c r="E310" i="1"/>
  <c r="D310" i="1"/>
  <c r="AL310" i="1" s="1"/>
  <c r="AD290" i="1"/>
  <c r="AI290" i="1" s="1"/>
  <c r="AE289" i="1"/>
  <c r="K308" i="1"/>
  <c r="P80" i="1"/>
  <c r="F310" i="1" l="1"/>
  <c r="AM310" i="1"/>
  <c r="AG290" i="1"/>
  <c r="AH290" i="1" s="1"/>
  <c r="AF290" i="1"/>
  <c r="AE290" i="1" s="1"/>
  <c r="H309" i="1"/>
  <c r="J309" i="1"/>
  <c r="I309" i="1"/>
  <c r="Q80" i="1"/>
  <c r="N80" i="1"/>
  <c r="C311" i="1" l="1"/>
  <c r="AK311" i="1" s="1"/>
  <c r="AN310" i="1"/>
  <c r="D311" i="1"/>
  <c r="AL311" i="1" s="1"/>
  <c r="E311" i="1"/>
  <c r="AD291" i="1"/>
  <c r="AI291" i="1" s="1"/>
  <c r="K309" i="1"/>
  <c r="M81" i="1"/>
  <c r="F311" i="1" l="1"/>
  <c r="AM311" i="1"/>
  <c r="AG291" i="1"/>
  <c r="AH291" i="1" s="1"/>
  <c r="AF291" i="1"/>
  <c r="H310" i="1"/>
  <c r="J310" i="1"/>
  <c r="I310" i="1"/>
  <c r="R81" i="1"/>
  <c r="O81" i="1" s="1"/>
  <c r="AE291" i="1" l="1"/>
  <c r="C312" i="1"/>
  <c r="AK312" i="1" s="1"/>
  <c r="AN311" i="1"/>
  <c r="E312" i="1"/>
  <c r="D312" i="1"/>
  <c r="AL312" i="1" s="1"/>
  <c r="AD292" i="1"/>
  <c r="AI292" i="1" s="1"/>
  <c r="K310" i="1"/>
  <c r="P81" i="1"/>
  <c r="F312" i="1" l="1"/>
  <c r="AM312" i="1"/>
  <c r="AF292" i="1"/>
  <c r="AG292" i="1"/>
  <c r="H311" i="1"/>
  <c r="J311" i="1"/>
  <c r="I311" i="1"/>
  <c r="Q81" i="1"/>
  <c r="N81" i="1"/>
  <c r="C313" i="1" l="1"/>
  <c r="AK313" i="1" s="1"/>
  <c r="AN312" i="1"/>
  <c r="E313" i="1"/>
  <c r="D313" i="1"/>
  <c r="AL313" i="1" s="1"/>
  <c r="AE292" i="1"/>
  <c r="AH292" i="1"/>
  <c r="K311" i="1"/>
  <c r="M82" i="1"/>
  <c r="F313" i="1" l="1"/>
  <c r="AM313" i="1"/>
  <c r="AD293" i="1"/>
  <c r="AI293" i="1" s="1"/>
  <c r="H312" i="1"/>
  <c r="J312" i="1"/>
  <c r="I312" i="1"/>
  <c r="R82" i="1"/>
  <c r="P82" i="1" s="1"/>
  <c r="C314" i="1" l="1"/>
  <c r="AK314" i="1" s="1"/>
  <c r="AN313" i="1"/>
  <c r="E314" i="1"/>
  <c r="AM314" i="1" s="1"/>
  <c r="D314" i="1"/>
  <c r="AL314" i="1" s="1"/>
  <c r="AF293" i="1"/>
  <c r="AG293" i="1"/>
  <c r="AH293" i="1" s="1"/>
  <c r="K312" i="1"/>
  <c r="Q82" i="1"/>
  <c r="O82" i="1"/>
  <c r="F314" i="1" l="1"/>
  <c r="C315" i="1" s="1"/>
  <c r="AK315" i="1" s="1"/>
  <c r="AN314" i="1"/>
  <c r="E315" i="1"/>
  <c r="D315" i="1"/>
  <c r="AL315" i="1" s="1"/>
  <c r="AD294" i="1"/>
  <c r="AI294" i="1" s="1"/>
  <c r="AE293" i="1"/>
  <c r="H313" i="1"/>
  <c r="J313" i="1"/>
  <c r="I313" i="1"/>
  <c r="N82" i="1"/>
  <c r="M83" i="1"/>
  <c r="F315" i="1" l="1"/>
  <c r="AM315" i="1"/>
  <c r="AF294" i="1"/>
  <c r="AG294" i="1"/>
  <c r="AH294" i="1" s="1"/>
  <c r="K313" i="1"/>
  <c r="R83" i="1"/>
  <c r="O83" i="1"/>
  <c r="C316" i="1" l="1"/>
  <c r="AK316" i="1" s="1"/>
  <c r="AN315" i="1"/>
  <c r="E316" i="1"/>
  <c r="D316" i="1"/>
  <c r="AL316" i="1" s="1"/>
  <c r="AD295" i="1"/>
  <c r="AI295" i="1" s="1"/>
  <c r="AE294" i="1"/>
  <c r="H314" i="1"/>
  <c r="J314" i="1"/>
  <c r="I314" i="1"/>
  <c r="P83" i="1"/>
  <c r="F316" i="1" l="1"/>
  <c r="AM316" i="1"/>
  <c r="AF295" i="1"/>
  <c r="AG295" i="1"/>
  <c r="K314" i="1"/>
  <c r="Q83" i="1"/>
  <c r="N83" i="1"/>
  <c r="C317" i="1" l="1"/>
  <c r="AK317" i="1" s="1"/>
  <c r="AN316" i="1"/>
  <c r="E317" i="1"/>
  <c r="D317" i="1"/>
  <c r="AL317" i="1" s="1"/>
  <c r="AE295" i="1"/>
  <c r="AH295" i="1"/>
  <c r="H315" i="1"/>
  <c r="J315" i="1"/>
  <c r="I315" i="1"/>
  <c r="M84" i="1"/>
  <c r="F317" i="1" l="1"/>
  <c r="AM317" i="1"/>
  <c r="AD296" i="1"/>
  <c r="AI296" i="1" s="1"/>
  <c r="K315" i="1"/>
  <c r="R84" i="1"/>
  <c r="O84" i="1"/>
  <c r="C318" i="1" l="1"/>
  <c r="AK318" i="1" s="1"/>
  <c r="AN317" i="1"/>
  <c r="E318" i="1"/>
  <c r="D318" i="1"/>
  <c r="AL318" i="1" s="1"/>
  <c r="AF296" i="1"/>
  <c r="AG296" i="1"/>
  <c r="AH296" i="1" s="1"/>
  <c r="H316" i="1"/>
  <c r="J316" i="1"/>
  <c r="I316" i="1"/>
  <c r="P84" i="1"/>
  <c r="F318" i="1" l="1"/>
  <c r="AM318" i="1"/>
  <c r="AD297" i="1"/>
  <c r="AI297" i="1" s="1"/>
  <c r="AE296" i="1"/>
  <c r="K316" i="1"/>
  <c r="Q84" i="1"/>
  <c r="N84" i="1"/>
  <c r="C319" i="1" l="1"/>
  <c r="AK319" i="1" s="1"/>
  <c r="AN318" i="1"/>
  <c r="E319" i="1"/>
  <c r="D319" i="1"/>
  <c r="AL319" i="1" s="1"/>
  <c r="AF297" i="1"/>
  <c r="AG297" i="1"/>
  <c r="H317" i="1"/>
  <c r="J317" i="1"/>
  <c r="I317" i="1"/>
  <c r="M85" i="1"/>
  <c r="F319" i="1" l="1"/>
  <c r="AM319" i="1"/>
  <c r="AE297" i="1"/>
  <c r="AH297" i="1"/>
  <c r="K317" i="1"/>
  <c r="R85" i="1"/>
  <c r="O85" i="1" s="1"/>
  <c r="C320" i="1" l="1"/>
  <c r="AK320" i="1" s="1"/>
  <c r="AN319" i="1"/>
  <c r="E320" i="1"/>
  <c r="D320" i="1"/>
  <c r="AL320" i="1" s="1"/>
  <c r="AD298" i="1"/>
  <c r="AI298" i="1" s="1"/>
  <c r="H318" i="1"/>
  <c r="J318" i="1"/>
  <c r="I318" i="1"/>
  <c r="P85" i="1"/>
  <c r="F320" i="1" l="1"/>
  <c r="AM320" i="1"/>
  <c r="AG298" i="1"/>
  <c r="AF298" i="1"/>
  <c r="K318" i="1"/>
  <c r="Q85" i="1"/>
  <c r="N85" i="1"/>
  <c r="C321" i="1" l="1"/>
  <c r="AK321" i="1" s="1"/>
  <c r="AN320" i="1"/>
  <c r="D321" i="1"/>
  <c r="AL321" i="1" s="1"/>
  <c r="E321" i="1"/>
  <c r="AE298" i="1"/>
  <c r="AH298" i="1"/>
  <c r="H319" i="1"/>
  <c r="J319" i="1"/>
  <c r="I319" i="1"/>
  <c r="M86" i="1"/>
  <c r="F321" i="1" l="1"/>
  <c r="AM321" i="1"/>
  <c r="AD299" i="1"/>
  <c r="AI299" i="1" s="1"/>
  <c r="K319" i="1"/>
  <c r="R86" i="1"/>
  <c r="O86" i="1"/>
  <c r="C322" i="1" l="1"/>
  <c r="AK322" i="1" s="1"/>
  <c r="AN321" i="1"/>
  <c r="E322" i="1"/>
  <c r="D322" i="1"/>
  <c r="AL322" i="1" s="1"/>
  <c r="AG299" i="1"/>
  <c r="AF299" i="1"/>
  <c r="H320" i="1"/>
  <c r="J320" i="1"/>
  <c r="I320" i="1"/>
  <c r="P86" i="1"/>
  <c r="F322" i="1" l="1"/>
  <c r="AM322" i="1"/>
  <c r="AE299" i="1"/>
  <c r="AH299" i="1"/>
  <c r="K320" i="1"/>
  <c r="Q86" i="1"/>
  <c r="N86" i="1"/>
  <c r="C323" i="1" l="1"/>
  <c r="AK323" i="1" s="1"/>
  <c r="AN322" i="1"/>
  <c r="D323" i="1"/>
  <c r="AL323" i="1" s="1"/>
  <c r="E323" i="1"/>
  <c r="AD300" i="1"/>
  <c r="AI300" i="1" s="1"/>
  <c r="H321" i="1"/>
  <c r="J321" i="1"/>
  <c r="I321" i="1"/>
  <c r="M87" i="1"/>
  <c r="F323" i="1" l="1"/>
  <c r="AM323" i="1"/>
  <c r="AG300" i="1"/>
  <c r="AH300" i="1" s="1"/>
  <c r="AF300" i="1"/>
  <c r="K321" i="1"/>
  <c r="R87" i="1"/>
  <c r="O87" i="1"/>
  <c r="AE300" i="1" l="1"/>
  <c r="C324" i="1"/>
  <c r="AK324" i="1" s="1"/>
  <c r="AN323" i="1"/>
  <c r="E324" i="1"/>
  <c r="D324" i="1"/>
  <c r="AL324" i="1" s="1"/>
  <c r="AD301" i="1"/>
  <c r="AI301" i="1" s="1"/>
  <c r="H322" i="1"/>
  <c r="J322" i="1"/>
  <c r="I322" i="1"/>
  <c r="P87" i="1"/>
  <c r="F324" i="1" l="1"/>
  <c r="AM324" i="1"/>
  <c r="AG301" i="1"/>
  <c r="AH301" i="1" s="1"/>
  <c r="AF301" i="1"/>
  <c r="K322" i="1"/>
  <c r="Q87" i="1"/>
  <c r="N87" i="1"/>
  <c r="C325" i="1" l="1"/>
  <c r="AK325" i="1" s="1"/>
  <c r="AN324" i="1"/>
  <c r="D325" i="1"/>
  <c r="AL325" i="1" s="1"/>
  <c r="E325" i="1"/>
  <c r="AD302" i="1"/>
  <c r="AI302" i="1" s="1"/>
  <c r="AE301" i="1"/>
  <c r="H323" i="1"/>
  <c r="J323" i="1"/>
  <c r="I323" i="1"/>
  <c r="M88" i="1"/>
  <c r="F325" i="1" l="1"/>
  <c r="AM325" i="1"/>
  <c r="AG302" i="1"/>
  <c r="AH302" i="1" s="1"/>
  <c r="AF302" i="1"/>
  <c r="K323" i="1"/>
  <c r="R88" i="1"/>
  <c r="O88" i="1" s="1"/>
  <c r="AE302" i="1" l="1"/>
  <c r="C326" i="1"/>
  <c r="AK326" i="1" s="1"/>
  <c r="AN325" i="1"/>
  <c r="E326" i="1"/>
  <c r="D326" i="1"/>
  <c r="AL326" i="1" s="1"/>
  <c r="AD303" i="1"/>
  <c r="AI303" i="1" s="1"/>
  <c r="H324" i="1"/>
  <c r="J324" i="1"/>
  <c r="I324" i="1"/>
  <c r="P88" i="1"/>
  <c r="F326" i="1" l="1"/>
  <c r="AM326" i="1"/>
  <c r="AG303" i="1"/>
  <c r="AH303" i="1" s="1"/>
  <c r="AF303" i="1"/>
  <c r="K324" i="1"/>
  <c r="Q88" i="1"/>
  <c r="N88" i="1"/>
  <c r="C327" i="1" l="1"/>
  <c r="AK327" i="1" s="1"/>
  <c r="AN326" i="1"/>
  <c r="E327" i="1"/>
  <c r="D327" i="1"/>
  <c r="AL327" i="1" s="1"/>
  <c r="AE303" i="1"/>
  <c r="AD304" i="1"/>
  <c r="AI304" i="1" s="1"/>
  <c r="H325" i="1"/>
  <c r="J325" i="1"/>
  <c r="I325" i="1"/>
  <c r="M89" i="1"/>
  <c r="F327" i="1" l="1"/>
  <c r="AM327" i="1"/>
  <c r="AF304" i="1"/>
  <c r="AG304" i="1"/>
  <c r="AH304" i="1" s="1"/>
  <c r="K325" i="1"/>
  <c r="R89" i="1"/>
  <c r="P89" i="1"/>
  <c r="C328" i="1" l="1"/>
  <c r="AK328" i="1" s="1"/>
  <c r="AN327" i="1"/>
  <c r="E328" i="1"/>
  <c r="AM328" i="1" s="1"/>
  <c r="D328" i="1"/>
  <c r="AL328" i="1" s="1"/>
  <c r="AD305" i="1"/>
  <c r="AI305" i="1" s="1"/>
  <c r="AE304" i="1"/>
  <c r="H326" i="1"/>
  <c r="J326" i="1"/>
  <c r="I326" i="1"/>
  <c r="Q89" i="1"/>
  <c r="O89" i="1"/>
  <c r="F328" i="1" l="1"/>
  <c r="AN328" i="1" s="1"/>
  <c r="C329" i="1"/>
  <c r="AK329" i="1" s="1"/>
  <c r="AF305" i="1"/>
  <c r="AG305" i="1"/>
  <c r="AH305" i="1" s="1"/>
  <c r="K326" i="1"/>
  <c r="N89" i="1"/>
  <c r="M90" i="1"/>
  <c r="D329" i="1" l="1"/>
  <c r="AL329" i="1" s="1"/>
  <c r="E329" i="1"/>
  <c r="F329" i="1" s="1"/>
  <c r="AD306" i="1"/>
  <c r="AI306" i="1" s="1"/>
  <c r="AE305" i="1"/>
  <c r="H327" i="1"/>
  <c r="J327" i="1"/>
  <c r="I327" i="1"/>
  <c r="R90" i="1"/>
  <c r="P90" i="1" s="1"/>
  <c r="AM329" i="1" l="1"/>
  <c r="C330" i="1"/>
  <c r="AK330" i="1" s="1"/>
  <c r="AN329" i="1"/>
  <c r="D330" i="1"/>
  <c r="AL330" i="1" s="1"/>
  <c r="E330" i="1"/>
  <c r="AF306" i="1"/>
  <c r="AG306" i="1"/>
  <c r="AH306" i="1" s="1"/>
  <c r="K327" i="1"/>
  <c r="Q90" i="1"/>
  <c r="O90" i="1"/>
  <c r="F330" i="1" l="1"/>
  <c r="AM330" i="1"/>
  <c r="AD307" i="1"/>
  <c r="AI307" i="1" s="1"/>
  <c r="AE306" i="1"/>
  <c r="H328" i="1"/>
  <c r="J328" i="1"/>
  <c r="I328" i="1"/>
  <c r="N90" i="1"/>
  <c r="M91" i="1"/>
  <c r="C331" i="1" l="1"/>
  <c r="AK331" i="1" s="1"/>
  <c r="AN330" i="1"/>
  <c r="D331" i="1"/>
  <c r="AL331" i="1" s="1"/>
  <c r="E331" i="1"/>
  <c r="AG307" i="1"/>
  <c r="AH307" i="1" s="1"/>
  <c r="AF307" i="1"/>
  <c r="K328" i="1"/>
  <c r="R91" i="1"/>
  <c r="O91" i="1"/>
  <c r="AE307" i="1" l="1"/>
  <c r="F331" i="1"/>
  <c r="AM331" i="1"/>
  <c r="AD308" i="1"/>
  <c r="AI308" i="1" s="1"/>
  <c r="H329" i="1"/>
  <c r="J329" i="1"/>
  <c r="I329" i="1"/>
  <c r="P91" i="1"/>
  <c r="C332" i="1" l="1"/>
  <c r="AK332" i="1" s="1"/>
  <c r="AN331" i="1"/>
  <c r="D332" i="1"/>
  <c r="AL332" i="1" s="1"/>
  <c r="E332" i="1"/>
  <c r="AG308" i="1"/>
  <c r="AH308" i="1" s="1"/>
  <c r="AF308" i="1"/>
  <c r="K329" i="1"/>
  <c r="Q91" i="1"/>
  <c r="N91" i="1"/>
  <c r="AE308" i="1" l="1"/>
  <c r="F332" i="1"/>
  <c r="AM332" i="1"/>
  <c r="AD309" i="1"/>
  <c r="AI309" i="1" s="1"/>
  <c r="H330" i="1"/>
  <c r="J330" i="1"/>
  <c r="I330" i="1"/>
  <c r="M92" i="1"/>
  <c r="C333" i="1" l="1"/>
  <c r="AK333" i="1" s="1"/>
  <c r="AN332" i="1"/>
  <c r="E333" i="1"/>
  <c r="D333" i="1"/>
  <c r="AL333" i="1" s="1"/>
  <c r="AG309" i="1"/>
  <c r="AH309" i="1" s="1"/>
  <c r="AF309" i="1"/>
  <c r="K330" i="1"/>
  <c r="R92" i="1"/>
  <c r="P92" i="1"/>
  <c r="AE309" i="1" l="1"/>
  <c r="F333" i="1"/>
  <c r="AM333" i="1"/>
  <c r="AD310" i="1"/>
  <c r="AI310" i="1" s="1"/>
  <c r="H331" i="1"/>
  <c r="J331" i="1"/>
  <c r="I331" i="1"/>
  <c r="O92" i="1"/>
  <c r="Q92" i="1"/>
  <c r="C334" i="1" l="1"/>
  <c r="AK334" i="1" s="1"/>
  <c r="AN333" i="1"/>
  <c r="E334" i="1"/>
  <c r="D334" i="1"/>
  <c r="AL334" i="1" s="1"/>
  <c r="AF310" i="1"/>
  <c r="AG310" i="1"/>
  <c r="AH310" i="1" s="1"/>
  <c r="K331" i="1"/>
  <c r="M93" i="1"/>
  <c r="N92" i="1"/>
  <c r="F334" i="1" l="1"/>
  <c r="AM334" i="1"/>
  <c r="AD311" i="1"/>
  <c r="AI311" i="1" s="1"/>
  <c r="AE310" i="1"/>
  <c r="H332" i="1"/>
  <c r="J332" i="1"/>
  <c r="I332" i="1"/>
  <c r="R93" i="1"/>
  <c r="O93" i="1" s="1"/>
  <c r="C335" i="1" l="1"/>
  <c r="AK335" i="1" s="1"/>
  <c r="AN334" i="1"/>
  <c r="D335" i="1"/>
  <c r="AL335" i="1" s="1"/>
  <c r="E335" i="1"/>
  <c r="AF311" i="1"/>
  <c r="AG311" i="1"/>
  <c r="AH311" i="1" s="1"/>
  <c r="K332" i="1"/>
  <c r="P93" i="1"/>
  <c r="F335" i="1" l="1"/>
  <c r="AM335" i="1"/>
  <c r="AD312" i="1"/>
  <c r="AI312" i="1" s="1"/>
  <c r="AE311" i="1"/>
  <c r="H333" i="1"/>
  <c r="J333" i="1"/>
  <c r="I333" i="1"/>
  <c r="N93" i="1"/>
  <c r="Q93" i="1"/>
  <c r="C336" i="1" l="1"/>
  <c r="AK336" i="1" s="1"/>
  <c r="AN335" i="1"/>
  <c r="E336" i="1"/>
  <c r="D336" i="1"/>
  <c r="AL336" i="1" s="1"/>
  <c r="AG312" i="1"/>
  <c r="AH312" i="1" s="1"/>
  <c r="AF312" i="1"/>
  <c r="K333" i="1"/>
  <c r="M94" i="1"/>
  <c r="AE312" i="1" l="1"/>
  <c r="F336" i="1"/>
  <c r="AM336" i="1"/>
  <c r="AD313" i="1"/>
  <c r="AI313" i="1" s="1"/>
  <c r="H334" i="1"/>
  <c r="J334" i="1"/>
  <c r="I334" i="1"/>
  <c r="R94" i="1"/>
  <c r="P94" i="1" s="1"/>
  <c r="C337" i="1" l="1"/>
  <c r="AK337" i="1" s="1"/>
  <c r="AN336" i="1"/>
  <c r="D337" i="1"/>
  <c r="AL337" i="1" s="1"/>
  <c r="E337" i="1"/>
  <c r="AF313" i="1"/>
  <c r="AG313" i="1"/>
  <c r="AH313" i="1" s="1"/>
  <c r="K334" i="1"/>
  <c r="O94" i="1"/>
  <c r="Q94" i="1"/>
  <c r="F337" i="1" l="1"/>
  <c r="AM337" i="1"/>
  <c r="AD314" i="1"/>
  <c r="AI314" i="1" s="1"/>
  <c r="AE313" i="1"/>
  <c r="H335" i="1"/>
  <c r="J335" i="1"/>
  <c r="I335" i="1"/>
  <c r="M95" i="1"/>
  <c r="N94" i="1"/>
  <c r="C338" i="1" l="1"/>
  <c r="AK338" i="1" s="1"/>
  <c r="AN337" i="1"/>
  <c r="D338" i="1"/>
  <c r="AL338" i="1" s="1"/>
  <c r="E338" i="1"/>
  <c r="AG314" i="1"/>
  <c r="AH314" i="1" s="1"/>
  <c r="AF314" i="1"/>
  <c r="K335" i="1"/>
  <c r="R95" i="1"/>
  <c r="P95" i="1" s="1"/>
  <c r="F338" i="1" l="1"/>
  <c r="AM338" i="1"/>
  <c r="AE314" i="1"/>
  <c r="AD315" i="1"/>
  <c r="AI315" i="1" s="1"/>
  <c r="H336" i="1"/>
  <c r="J336" i="1"/>
  <c r="I336" i="1"/>
  <c r="O95" i="1"/>
  <c r="Q95" i="1"/>
  <c r="C339" i="1" l="1"/>
  <c r="AK339" i="1" s="1"/>
  <c r="AN338" i="1"/>
  <c r="D339" i="1"/>
  <c r="AL339" i="1" s="1"/>
  <c r="E339" i="1"/>
  <c r="AM339" i="1" s="1"/>
  <c r="AG315" i="1"/>
  <c r="AH315" i="1" s="1"/>
  <c r="AF315" i="1"/>
  <c r="K336" i="1"/>
  <c r="M96" i="1"/>
  <c r="N95" i="1"/>
  <c r="AE315" i="1" l="1"/>
  <c r="F339" i="1"/>
  <c r="AD316" i="1"/>
  <c r="AI316" i="1" s="1"/>
  <c r="H337" i="1"/>
  <c r="J337" i="1"/>
  <c r="I337" i="1"/>
  <c r="R96" i="1"/>
  <c r="P96" i="1"/>
  <c r="C340" i="1" l="1"/>
  <c r="AK340" i="1" s="1"/>
  <c r="AN339" i="1"/>
  <c r="E340" i="1"/>
  <c r="D340" i="1"/>
  <c r="AL340" i="1" s="1"/>
  <c r="AF316" i="1"/>
  <c r="AG316" i="1"/>
  <c r="AH316" i="1" s="1"/>
  <c r="K337" i="1"/>
  <c r="O96" i="1"/>
  <c r="Q96" i="1"/>
  <c r="F340" i="1" l="1"/>
  <c r="AM340" i="1"/>
  <c r="AD317" i="1"/>
  <c r="AI317" i="1" s="1"/>
  <c r="AE316" i="1"/>
  <c r="H338" i="1"/>
  <c r="J338" i="1"/>
  <c r="I338" i="1"/>
  <c r="N96" i="1"/>
  <c r="M97" i="1"/>
  <c r="C341" i="1" l="1"/>
  <c r="AK341" i="1" s="1"/>
  <c r="AN340" i="1"/>
  <c r="E341" i="1"/>
  <c r="D341" i="1"/>
  <c r="AL341" i="1" s="1"/>
  <c r="AF317" i="1"/>
  <c r="AG317" i="1"/>
  <c r="AH317" i="1" s="1"/>
  <c r="K338" i="1"/>
  <c r="R97" i="1"/>
  <c r="P97" i="1"/>
  <c r="F341" i="1" l="1"/>
  <c r="AM341" i="1"/>
  <c r="AD318" i="1"/>
  <c r="AI318" i="1" s="1"/>
  <c r="AE317" i="1"/>
  <c r="H339" i="1"/>
  <c r="J339" i="1"/>
  <c r="I339" i="1"/>
  <c r="O97" i="1"/>
  <c r="Q97" i="1"/>
  <c r="C342" i="1" l="1"/>
  <c r="AK342" i="1" s="1"/>
  <c r="AN341" i="1"/>
  <c r="D342" i="1"/>
  <c r="AL342" i="1" s="1"/>
  <c r="E342" i="1"/>
  <c r="AG318" i="1"/>
  <c r="AH318" i="1" s="1"/>
  <c r="AF318" i="1"/>
  <c r="K339" i="1"/>
  <c r="M98" i="1"/>
  <c r="N97" i="1"/>
  <c r="AE318" i="1" l="1"/>
  <c r="F342" i="1"/>
  <c r="AM342" i="1"/>
  <c r="AD319" i="1"/>
  <c r="AI319" i="1" s="1"/>
  <c r="H340" i="1"/>
  <c r="J340" i="1"/>
  <c r="I340" i="1"/>
  <c r="R98" i="1"/>
  <c r="P98" i="1" s="1"/>
  <c r="C343" i="1" l="1"/>
  <c r="AK343" i="1" s="1"/>
  <c r="AN342" i="1"/>
  <c r="E343" i="1"/>
  <c r="D343" i="1"/>
  <c r="AL343" i="1" s="1"/>
  <c r="AG319" i="1"/>
  <c r="AH319" i="1" s="1"/>
  <c r="AF319" i="1"/>
  <c r="K340" i="1"/>
  <c r="Q98" i="1"/>
  <c r="O98" i="1"/>
  <c r="AE319" i="1" l="1"/>
  <c r="F343" i="1"/>
  <c r="AM343" i="1"/>
  <c r="AD320" i="1"/>
  <c r="AI320" i="1" s="1"/>
  <c r="H341" i="1"/>
  <c r="J341" i="1"/>
  <c r="I341" i="1"/>
  <c r="N98" i="1"/>
  <c r="M99" i="1"/>
  <c r="C344" i="1" l="1"/>
  <c r="AK344" i="1" s="1"/>
  <c r="AN343" i="1"/>
  <c r="E344" i="1"/>
  <c r="D344" i="1"/>
  <c r="AL344" i="1" s="1"/>
  <c r="AG320" i="1"/>
  <c r="AH320" i="1" s="1"/>
  <c r="AF320" i="1"/>
  <c r="K341" i="1"/>
  <c r="R99" i="1"/>
  <c r="P99" i="1" s="1"/>
  <c r="AE320" i="1" l="1"/>
  <c r="F344" i="1"/>
  <c r="AM344" i="1"/>
  <c r="AD321" i="1"/>
  <c r="AI321" i="1" s="1"/>
  <c r="H342" i="1"/>
  <c r="J342" i="1"/>
  <c r="I342" i="1"/>
  <c r="O99" i="1"/>
  <c r="Q99" i="1"/>
  <c r="C345" i="1" l="1"/>
  <c r="AK345" i="1" s="1"/>
  <c r="AN344" i="1"/>
  <c r="E345" i="1"/>
  <c r="D345" i="1"/>
  <c r="AL345" i="1" s="1"/>
  <c r="AG321" i="1"/>
  <c r="AH321" i="1" s="1"/>
  <c r="AF321" i="1"/>
  <c r="K342" i="1"/>
  <c r="M100" i="1"/>
  <c r="N99" i="1"/>
  <c r="AE321" i="1" l="1"/>
  <c r="F345" i="1"/>
  <c r="AM345" i="1"/>
  <c r="AD322" i="1"/>
  <c r="AI322" i="1" s="1"/>
  <c r="H343" i="1"/>
  <c r="J343" i="1"/>
  <c r="I343" i="1"/>
  <c r="R100" i="1"/>
  <c r="P100" i="1" s="1"/>
  <c r="C346" i="1" l="1"/>
  <c r="AK346" i="1" s="1"/>
  <c r="AN345" i="1"/>
  <c r="E346" i="1"/>
  <c r="D346" i="1"/>
  <c r="AL346" i="1" s="1"/>
  <c r="AF322" i="1"/>
  <c r="AG322" i="1"/>
  <c r="AH322" i="1" s="1"/>
  <c r="K343" i="1"/>
  <c r="O100" i="1"/>
  <c r="Q100" i="1"/>
  <c r="F346" i="1" l="1"/>
  <c r="AM346" i="1"/>
  <c r="AD323" i="1"/>
  <c r="AI323" i="1" s="1"/>
  <c r="AE322" i="1"/>
  <c r="H344" i="1"/>
  <c r="J344" i="1"/>
  <c r="I344" i="1"/>
  <c r="M101" i="1"/>
  <c r="N100" i="1"/>
  <c r="C347" i="1" l="1"/>
  <c r="AK347" i="1" s="1"/>
  <c r="AN346" i="1"/>
  <c r="D347" i="1"/>
  <c r="AL347" i="1" s="1"/>
  <c r="E347" i="1"/>
  <c r="AF323" i="1"/>
  <c r="AG323" i="1"/>
  <c r="AH323" i="1" s="1"/>
  <c r="K344" i="1"/>
  <c r="R101" i="1"/>
  <c r="O101" i="1" s="1"/>
  <c r="F347" i="1" l="1"/>
  <c r="AM347" i="1"/>
  <c r="AD324" i="1"/>
  <c r="AI324" i="1" s="1"/>
  <c r="AE323" i="1"/>
  <c r="H345" i="1"/>
  <c r="J345" i="1"/>
  <c r="I345" i="1"/>
  <c r="P101" i="1"/>
  <c r="C348" i="1" l="1"/>
  <c r="AK348" i="1" s="1"/>
  <c r="AN347" i="1"/>
  <c r="E348" i="1"/>
  <c r="D348" i="1"/>
  <c r="AL348" i="1" s="1"/>
  <c r="AF324" i="1"/>
  <c r="AG324" i="1"/>
  <c r="AH324" i="1" s="1"/>
  <c r="K345" i="1"/>
  <c r="N101" i="1"/>
  <c r="Q101" i="1"/>
  <c r="F348" i="1" l="1"/>
  <c r="AM348" i="1"/>
  <c r="AD325" i="1"/>
  <c r="AI325" i="1" s="1"/>
  <c r="AE324" i="1"/>
  <c r="H346" i="1"/>
  <c r="J346" i="1"/>
  <c r="I346" i="1"/>
  <c r="M102" i="1"/>
  <c r="C349" i="1" l="1"/>
  <c r="AK349" i="1" s="1"/>
  <c r="AN348" i="1"/>
  <c r="D349" i="1"/>
  <c r="AL349" i="1" s="1"/>
  <c r="E349" i="1"/>
  <c r="AG325" i="1"/>
  <c r="AH325" i="1" s="1"/>
  <c r="AF325" i="1"/>
  <c r="K346" i="1"/>
  <c r="R102" i="1"/>
  <c r="O102" i="1" s="1"/>
  <c r="AE325" i="1" l="1"/>
  <c r="F349" i="1"/>
  <c r="AM349" i="1"/>
  <c r="AD326" i="1"/>
  <c r="AI326" i="1" s="1"/>
  <c r="H347" i="1"/>
  <c r="J347" i="1"/>
  <c r="I347" i="1"/>
  <c r="P102" i="1"/>
  <c r="C350" i="1" l="1"/>
  <c r="AK350" i="1" s="1"/>
  <c r="AN349" i="1"/>
  <c r="E350" i="1"/>
  <c r="D350" i="1"/>
  <c r="AL350" i="1" s="1"/>
  <c r="AG326" i="1"/>
  <c r="AH326" i="1" s="1"/>
  <c r="AF326" i="1"/>
  <c r="K347" i="1"/>
  <c r="N102" i="1"/>
  <c r="Q102" i="1"/>
  <c r="AE326" i="1" l="1"/>
  <c r="F350" i="1"/>
  <c r="AM350" i="1"/>
  <c r="AD327" i="1"/>
  <c r="AI327" i="1" s="1"/>
  <c r="H348" i="1"/>
  <c r="J348" i="1"/>
  <c r="I348" i="1"/>
  <c r="M103" i="1"/>
  <c r="C351" i="1" l="1"/>
  <c r="AK351" i="1" s="1"/>
  <c r="AN350" i="1"/>
  <c r="E351" i="1"/>
  <c r="D351" i="1"/>
  <c r="AL351" i="1" s="1"/>
  <c r="AG327" i="1"/>
  <c r="AH327" i="1" s="1"/>
  <c r="AF327" i="1"/>
  <c r="K348" i="1"/>
  <c r="R103" i="1"/>
  <c r="P103" i="1"/>
  <c r="AE327" i="1" l="1"/>
  <c r="F351" i="1"/>
  <c r="AM351" i="1"/>
  <c r="AD328" i="1"/>
  <c r="AI328" i="1" s="1"/>
  <c r="H349" i="1"/>
  <c r="J349" i="1"/>
  <c r="I349" i="1"/>
  <c r="O103" i="1"/>
  <c r="Q103" i="1"/>
  <c r="C352" i="1" l="1"/>
  <c r="AK352" i="1" s="1"/>
  <c r="AN351" i="1"/>
  <c r="D352" i="1"/>
  <c r="AL352" i="1" s="1"/>
  <c r="E352" i="1"/>
  <c r="AG328" i="1"/>
  <c r="AH328" i="1" s="1"/>
  <c r="AF328" i="1"/>
  <c r="K349" i="1"/>
  <c r="M104" i="1"/>
  <c r="N103" i="1"/>
  <c r="AE328" i="1" l="1"/>
  <c r="F352" i="1"/>
  <c r="AM352" i="1"/>
  <c r="AD329" i="1"/>
  <c r="AI329" i="1" s="1"/>
  <c r="H350" i="1"/>
  <c r="J350" i="1"/>
  <c r="I350" i="1"/>
  <c r="R104" i="1"/>
  <c r="C353" i="1" l="1"/>
  <c r="AK353" i="1" s="1"/>
  <c r="AN352" i="1"/>
  <c r="D353" i="1"/>
  <c r="AL353" i="1" s="1"/>
  <c r="E353" i="1"/>
  <c r="AF329" i="1"/>
  <c r="AG329" i="1"/>
  <c r="AH329" i="1" s="1"/>
  <c r="K350" i="1"/>
  <c r="O104" i="1"/>
  <c r="P104" i="1"/>
  <c r="F353" i="1" l="1"/>
  <c r="AM353" i="1"/>
  <c r="AD330" i="1"/>
  <c r="AI330" i="1" s="1"/>
  <c r="AE329" i="1"/>
  <c r="H351" i="1"/>
  <c r="J351" i="1"/>
  <c r="I351" i="1"/>
  <c r="Q104" i="1"/>
  <c r="N104" i="1"/>
  <c r="C354" i="1" l="1"/>
  <c r="AK354" i="1" s="1"/>
  <c r="AN353" i="1"/>
  <c r="E354" i="1"/>
  <c r="D354" i="1"/>
  <c r="AL354" i="1" s="1"/>
  <c r="AG330" i="1"/>
  <c r="AH330" i="1" s="1"/>
  <c r="AF330" i="1"/>
  <c r="K351" i="1"/>
  <c r="M105" i="1"/>
  <c r="AE330" i="1" l="1"/>
  <c r="F354" i="1"/>
  <c r="AM354" i="1"/>
  <c r="AD331" i="1"/>
  <c r="AI331" i="1" s="1"/>
  <c r="H352" i="1"/>
  <c r="J352" i="1"/>
  <c r="I352" i="1"/>
  <c r="R105" i="1"/>
  <c r="O105" i="1"/>
  <c r="C355" i="1" l="1"/>
  <c r="AK355" i="1" s="1"/>
  <c r="AN354" i="1"/>
  <c r="D355" i="1"/>
  <c r="AL355" i="1" s="1"/>
  <c r="E355" i="1"/>
  <c r="AG331" i="1"/>
  <c r="AH331" i="1" s="1"/>
  <c r="AF331" i="1"/>
  <c r="K352" i="1"/>
  <c r="P105" i="1"/>
  <c r="AE331" i="1" l="1"/>
  <c r="F355" i="1"/>
  <c r="AM355" i="1"/>
  <c r="AD332" i="1"/>
  <c r="AI332" i="1" s="1"/>
  <c r="H353" i="1"/>
  <c r="J353" i="1"/>
  <c r="I353" i="1"/>
  <c r="N105" i="1"/>
  <c r="Q105" i="1"/>
  <c r="C356" i="1" l="1"/>
  <c r="AK356" i="1" s="1"/>
  <c r="AN355" i="1"/>
  <c r="E356" i="1"/>
  <c r="D356" i="1"/>
  <c r="AL356" i="1" s="1"/>
  <c r="AF332" i="1"/>
  <c r="AG332" i="1"/>
  <c r="AH332" i="1" s="1"/>
  <c r="K353" i="1"/>
  <c r="M106" i="1"/>
  <c r="F356" i="1" l="1"/>
  <c r="AM356" i="1"/>
  <c r="AD333" i="1"/>
  <c r="AI333" i="1" s="1"/>
  <c r="AE332" i="1"/>
  <c r="H354" i="1"/>
  <c r="J354" i="1"/>
  <c r="I354" i="1"/>
  <c r="R106" i="1"/>
  <c r="O106" i="1" s="1"/>
  <c r="C357" i="1" l="1"/>
  <c r="AK357" i="1" s="1"/>
  <c r="AN356" i="1"/>
  <c r="D357" i="1"/>
  <c r="AL357" i="1" s="1"/>
  <c r="E357" i="1"/>
  <c r="AF333" i="1"/>
  <c r="AG333" i="1"/>
  <c r="AH333" i="1" s="1"/>
  <c r="K354" i="1"/>
  <c r="P106" i="1"/>
  <c r="F357" i="1" l="1"/>
  <c r="AM357" i="1"/>
  <c r="AD334" i="1"/>
  <c r="AI334" i="1" s="1"/>
  <c r="AE333" i="1"/>
  <c r="H355" i="1"/>
  <c r="J355" i="1"/>
  <c r="I355" i="1"/>
  <c r="N106" i="1"/>
  <c r="Q106" i="1"/>
  <c r="C358" i="1" l="1"/>
  <c r="AK358" i="1" s="1"/>
  <c r="AN357" i="1"/>
  <c r="E358" i="1"/>
  <c r="D358" i="1"/>
  <c r="AL358" i="1" s="1"/>
  <c r="AF334" i="1"/>
  <c r="AG334" i="1"/>
  <c r="K355" i="1"/>
  <c r="M107" i="1"/>
  <c r="F358" i="1" l="1"/>
  <c r="AM358" i="1"/>
  <c r="AE334" i="1"/>
  <c r="AH334" i="1"/>
  <c r="H356" i="1"/>
  <c r="J356" i="1"/>
  <c r="I356" i="1"/>
  <c r="R107" i="1"/>
  <c r="O107" i="1" s="1"/>
  <c r="C359" i="1" l="1"/>
  <c r="AK359" i="1" s="1"/>
  <c r="AN358" i="1"/>
  <c r="E359" i="1"/>
  <c r="D359" i="1"/>
  <c r="AL359" i="1" s="1"/>
  <c r="AD335" i="1"/>
  <c r="AI335" i="1" s="1"/>
  <c r="K356" i="1"/>
  <c r="P107" i="1"/>
  <c r="F359" i="1" l="1"/>
  <c r="AM359" i="1"/>
  <c r="AF335" i="1"/>
  <c r="AG335" i="1"/>
  <c r="AH335" i="1" s="1"/>
  <c r="H357" i="1"/>
  <c r="J357" i="1"/>
  <c r="I357" i="1"/>
  <c r="N107" i="1"/>
  <c r="Q107" i="1"/>
  <c r="C360" i="1" l="1"/>
  <c r="AK360" i="1" s="1"/>
  <c r="AN359" i="1"/>
  <c r="E360" i="1"/>
  <c r="D360" i="1"/>
  <c r="AL360" i="1" s="1"/>
  <c r="AD336" i="1"/>
  <c r="AI336" i="1" s="1"/>
  <c r="AE335" i="1"/>
  <c r="K357" i="1"/>
  <c r="M108" i="1"/>
  <c r="F360" i="1" l="1"/>
  <c r="AM360" i="1"/>
  <c r="AG336" i="1"/>
  <c r="AH336" i="1" s="1"/>
  <c r="AF336" i="1"/>
  <c r="H358" i="1"/>
  <c r="J358" i="1"/>
  <c r="I358" i="1"/>
  <c r="R108" i="1"/>
  <c r="AE336" i="1" l="1"/>
  <c r="C361" i="1"/>
  <c r="AK361" i="1" s="1"/>
  <c r="AN360" i="1"/>
  <c r="E361" i="1"/>
  <c r="D361" i="1"/>
  <c r="AL361" i="1" s="1"/>
  <c r="AD337" i="1"/>
  <c r="AI337" i="1" s="1"/>
  <c r="K358" i="1"/>
  <c r="O108" i="1"/>
  <c r="P108" i="1"/>
  <c r="F361" i="1" l="1"/>
  <c r="AM361" i="1"/>
  <c r="AG337" i="1"/>
  <c r="AH337" i="1" s="1"/>
  <c r="AF337" i="1"/>
  <c r="H359" i="1"/>
  <c r="J359" i="1"/>
  <c r="I359" i="1"/>
  <c r="Q108" i="1"/>
  <c r="N108" i="1"/>
  <c r="C362" i="1" l="1"/>
  <c r="AK362" i="1" s="1"/>
  <c r="AN361" i="1"/>
  <c r="D362" i="1"/>
  <c r="AL362" i="1" s="1"/>
  <c r="E362" i="1"/>
  <c r="AE337" i="1"/>
  <c r="AD338" i="1"/>
  <c r="AI338" i="1" s="1"/>
  <c r="K359" i="1"/>
  <c r="M109" i="1"/>
  <c r="F362" i="1" l="1"/>
  <c r="AM362" i="1"/>
  <c r="AG338" i="1"/>
  <c r="AH338" i="1" s="1"/>
  <c r="AF338" i="1"/>
  <c r="H360" i="1"/>
  <c r="J360" i="1"/>
  <c r="I360" i="1"/>
  <c r="R109" i="1"/>
  <c r="P109" i="1" s="1"/>
  <c r="AE338" i="1" l="1"/>
  <c r="C363" i="1"/>
  <c r="AK363" i="1" s="1"/>
  <c r="AN362" i="1"/>
  <c r="D363" i="1"/>
  <c r="AL363" i="1" s="1"/>
  <c r="E363" i="1"/>
  <c r="AD339" i="1"/>
  <c r="AI339" i="1" s="1"/>
  <c r="K360" i="1"/>
  <c r="O109" i="1"/>
  <c r="Q109" i="1"/>
  <c r="F363" i="1" l="1"/>
  <c r="AM363" i="1"/>
  <c r="AF339" i="1"/>
  <c r="AG339" i="1"/>
  <c r="AH339" i="1" s="1"/>
  <c r="H361" i="1"/>
  <c r="J361" i="1"/>
  <c r="I361" i="1"/>
  <c r="M110" i="1"/>
  <c r="N109" i="1"/>
  <c r="C364" i="1" l="1"/>
  <c r="AK364" i="1" s="1"/>
  <c r="AN363" i="1"/>
  <c r="E364" i="1"/>
  <c r="D364" i="1"/>
  <c r="AL364" i="1" s="1"/>
  <c r="AD340" i="1"/>
  <c r="AI340" i="1" s="1"/>
  <c r="AE339" i="1"/>
  <c r="K361" i="1"/>
  <c r="R110" i="1"/>
  <c r="P110" i="1"/>
  <c r="F364" i="1" l="1"/>
  <c r="AM364" i="1"/>
  <c r="AF340" i="1"/>
  <c r="AG340" i="1"/>
  <c r="H362" i="1"/>
  <c r="J362" i="1"/>
  <c r="I362" i="1"/>
  <c r="Q110" i="1"/>
  <c r="O110" i="1"/>
  <c r="C365" i="1" l="1"/>
  <c r="AK365" i="1" s="1"/>
  <c r="AN364" i="1"/>
  <c r="E365" i="1"/>
  <c r="D365" i="1"/>
  <c r="AL365" i="1" s="1"/>
  <c r="AE340" i="1"/>
  <c r="AH340" i="1"/>
  <c r="K362" i="1"/>
  <c r="N110" i="1"/>
  <c r="M111" i="1"/>
  <c r="F365" i="1" l="1"/>
  <c r="AM365" i="1"/>
  <c r="AD341" i="1"/>
  <c r="AI341" i="1" s="1"/>
  <c r="H363" i="1"/>
  <c r="J363" i="1"/>
  <c r="I363" i="1"/>
  <c r="R111" i="1"/>
  <c r="P111" i="1"/>
  <c r="C366" i="1" l="1"/>
  <c r="AK366" i="1" s="1"/>
  <c r="AN365" i="1"/>
  <c r="E366" i="1"/>
  <c r="D366" i="1"/>
  <c r="AL366" i="1" s="1"/>
  <c r="AF341" i="1"/>
  <c r="AG341" i="1"/>
  <c r="AH341" i="1" s="1"/>
  <c r="K363" i="1"/>
  <c r="Q111" i="1"/>
  <c r="O111" i="1"/>
  <c r="F366" i="1" l="1"/>
  <c r="AM366" i="1"/>
  <c r="AD342" i="1"/>
  <c r="AI342" i="1" s="1"/>
  <c r="AE341" i="1"/>
  <c r="H364" i="1"/>
  <c r="J364" i="1"/>
  <c r="I364" i="1"/>
  <c r="N111" i="1"/>
  <c r="M112" i="1"/>
  <c r="C367" i="1" l="1"/>
  <c r="AK367" i="1" s="1"/>
  <c r="AN366" i="1"/>
  <c r="D367" i="1"/>
  <c r="AL367" i="1" s="1"/>
  <c r="E367" i="1"/>
  <c r="AF342" i="1"/>
  <c r="AG342" i="1"/>
  <c r="AH342" i="1" s="1"/>
  <c r="K364" i="1"/>
  <c r="R112" i="1"/>
  <c r="O112" i="1" s="1"/>
  <c r="F367" i="1" l="1"/>
  <c r="AM367" i="1"/>
  <c r="AD343" i="1"/>
  <c r="AI343" i="1" s="1"/>
  <c r="AE342" i="1"/>
  <c r="H365" i="1"/>
  <c r="J365" i="1"/>
  <c r="I365" i="1"/>
  <c r="P112" i="1"/>
  <c r="C368" i="1" l="1"/>
  <c r="AK368" i="1" s="1"/>
  <c r="AN367" i="1"/>
  <c r="E368" i="1"/>
  <c r="D368" i="1"/>
  <c r="AL368" i="1" s="1"/>
  <c r="AF343" i="1"/>
  <c r="AG343" i="1"/>
  <c r="K365" i="1"/>
  <c r="Q112" i="1"/>
  <c r="N112" i="1"/>
  <c r="F368" i="1" l="1"/>
  <c r="AM368" i="1"/>
  <c r="AE343" i="1"/>
  <c r="AH343" i="1"/>
  <c r="H366" i="1"/>
  <c r="J366" i="1"/>
  <c r="I366" i="1"/>
  <c r="M113" i="1"/>
  <c r="C369" i="1" l="1"/>
  <c r="AK369" i="1" s="1"/>
  <c r="AN368" i="1"/>
  <c r="E369" i="1"/>
  <c r="D369" i="1"/>
  <c r="AL369" i="1" s="1"/>
  <c r="AD344" i="1"/>
  <c r="AI344" i="1" s="1"/>
  <c r="K366" i="1"/>
  <c r="R113" i="1"/>
  <c r="P113" i="1"/>
  <c r="F369" i="1" l="1"/>
  <c r="AM369" i="1"/>
  <c r="AF344" i="1"/>
  <c r="AG344" i="1"/>
  <c r="H367" i="1"/>
  <c r="J367" i="1"/>
  <c r="I367" i="1"/>
  <c r="O113" i="1"/>
  <c r="Q113" i="1"/>
  <c r="C370" i="1" l="1"/>
  <c r="AK370" i="1" s="1"/>
  <c r="AN369" i="1"/>
  <c r="D370" i="1"/>
  <c r="AL370" i="1" s="1"/>
  <c r="E370" i="1"/>
  <c r="AE344" i="1"/>
  <c r="AH344" i="1"/>
  <c r="K367" i="1"/>
  <c r="M114" i="1"/>
  <c r="N113" i="1"/>
  <c r="F370" i="1" l="1"/>
  <c r="AM370" i="1"/>
  <c r="AD345" i="1"/>
  <c r="AI345" i="1" s="1"/>
  <c r="H368" i="1"/>
  <c r="J368" i="1"/>
  <c r="I368" i="1"/>
  <c r="R114" i="1"/>
  <c r="P114" i="1" s="1"/>
  <c r="C371" i="1" l="1"/>
  <c r="AK371" i="1" s="1"/>
  <c r="AN370" i="1"/>
  <c r="D371" i="1"/>
  <c r="AL371" i="1" s="1"/>
  <c r="E371" i="1"/>
  <c r="AF345" i="1"/>
  <c r="AG345" i="1"/>
  <c r="AH345" i="1" s="1"/>
  <c r="K368" i="1"/>
  <c r="O114" i="1"/>
  <c r="Q114" i="1"/>
  <c r="F371" i="1" l="1"/>
  <c r="AM371" i="1"/>
  <c r="AE345" i="1"/>
  <c r="AD346" i="1"/>
  <c r="AI346" i="1" s="1"/>
  <c r="H369" i="1"/>
  <c r="J369" i="1"/>
  <c r="I369" i="1"/>
  <c r="M115" i="1"/>
  <c r="N114" i="1"/>
  <c r="C372" i="1" l="1"/>
  <c r="AK372" i="1" s="1"/>
  <c r="AN371" i="1"/>
  <c r="E372" i="1"/>
  <c r="D372" i="1"/>
  <c r="AL372" i="1" s="1"/>
  <c r="AG346" i="1"/>
  <c r="AH346" i="1" s="1"/>
  <c r="AF346" i="1"/>
  <c r="K369" i="1"/>
  <c r="R115" i="1"/>
  <c r="AE346" i="1" l="1"/>
  <c r="F372" i="1"/>
  <c r="AM372" i="1"/>
  <c r="AD347" i="1"/>
  <c r="AI347" i="1" s="1"/>
  <c r="P115" i="1"/>
  <c r="Q115" i="1" s="1"/>
  <c r="H370" i="1"/>
  <c r="J370" i="1"/>
  <c r="I370" i="1"/>
  <c r="O115" i="1"/>
  <c r="C373" i="1" l="1"/>
  <c r="AK373" i="1" s="1"/>
  <c r="AN372" i="1"/>
  <c r="E373" i="1"/>
  <c r="D373" i="1"/>
  <c r="AL373" i="1" s="1"/>
  <c r="AG347" i="1"/>
  <c r="AH347" i="1" s="1"/>
  <c r="AF347" i="1"/>
  <c r="K370" i="1"/>
  <c r="M116" i="1"/>
  <c r="N115" i="1"/>
  <c r="AE347" i="1" l="1"/>
  <c r="F373" i="1"/>
  <c r="AM373" i="1"/>
  <c r="AD348" i="1"/>
  <c r="AI348" i="1" s="1"/>
  <c r="H371" i="1"/>
  <c r="J371" i="1"/>
  <c r="I371" i="1"/>
  <c r="R116" i="1"/>
  <c r="P116" i="1" s="1"/>
  <c r="C374" i="1" l="1"/>
  <c r="AK374" i="1" s="1"/>
  <c r="AN373" i="1"/>
  <c r="E374" i="1"/>
  <c r="D374" i="1"/>
  <c r="AL374" i="1" s="1"/>
  <c r="AG348" i="1"/>
  <c r="AH348" i="1" s="1"/>
  <c r="AF348" i="1"/>
  <c r="K371" i="1"/>
  <c r="Q116" i="1"/>
  <c r="O116" i="1"/>
  <c r="AE348" i="1" l="1"/>
  <c r="F374" i="1"/>
  <c r="AM374" i="1"/>
  <c r="AD349" i="1"/>
  <c r="AI349" i="1" s="1"/>
  <c r="H372" i="1"/>
  <c r="J372" i="1"/>
  <c r="I372" i="1"/>
  <c r="N116" i="1"/>
  <c r="M117" i="1"/>
  <c r="C375" i="1" l="1"/>
  <c r="AN374" i="1"/>
  <c r="E375" i="1"/>
  <c r="F375" i="1" s="1"/>
  <c r="AN375" i="1" s="1"/>
  <c r="D375" i="1"/>
  <c r="AG349" i="1"/>
  <c r="AH349" i="1" s="1"/>
  <c r="AF349" i="1"/>
  <c r="K372" i="1"/>
  <c r="R117" i="1"/>
  <c r="AK375" i="1" l="1"/>
  <c r="AE349" i="1"/>
  <c r="D15" i="1"/>
  <c r="AL375" i="1"/>
  <c r="E15" i="1"/>
  <c r="AM15" i="1" s="1"/>
  <c r="AM375" i="1"/>
  <c r="AD350" i="1"/>
  <c r="AI350" i="1" s="1"/>
  <c r="H373" i="1"/>
  <c r="J373" i="1"/>
  <c r="I373" i="1"/>
  <c r="O117" i="1"/>
  <c r="P117" i="1"/>
  <c r="AL15" i="1" l="1"/>
  <c r="AG350" i="1"/>
  <c r="AH350" i="1" s="1"/>
  <c r="AF350" i="1"/>
  <c r="K373" i="1"/>
  <c r="Q117" i="1"/>
  <c r="N117" i="1"/>
  <c r="AE350" i="1" l="1"/>
  <c r="AD351" i="1"/>
  <c r="AI351" i="1" s="1"/>
  <c r="H374" i="1"/>
  <c r="J374" i="1"/>
  <c r="I374" i="1"/>
  <c r="M118" i="1"/>
  <c r="AG351" i="1" l="1"/>
  <c r="AH351" i="1" s="1"/>
  <c r="AF351" i="1"/>
  <c r="AE351" i="1" s="1"/>
  <c r="K374" i="1"/>
  <c r="R118" i="1"/>
  <c r="P118" i="1"/>
  <c r="AD352" i="1" l="1"/>
  <c r="AI352" i="1" s="1"/>
  <c r="H375" i="1"/>
  <c r="J375" i="1"/>
  <c r="K375" i="1" s="1"/>
  <c r="I375" i="1"/>
  <c r="O118" i="1"/>
  <c r="Q118" i="1"/>
  <c r="AG352" i="1" l="1"/>
  <c r="AH352" i="1" s="1"/>
  <c r="AF352" i="1"/>
  <c r="I15" i="1"/>
  <c r="J15" i="1"/>
  <c r="M119" i="1"/>
  <c r="N118" i="1"/>
  <c r="AE352" i="1" l="1"/>
  <c r="AD353" i="1"/>
  <c r="AI353" i="1" s="1"/>
  <c r="R119" i="1"/>
  <c r="O119" i="1"/>
  <c r="AG353" i="1" l="1"/>
  <c r="AH353" i="1" s="1"/>
  <c r="AF353" i="1"/>
  <c r="P119" i="1"/>
  <c r="AE353" i="1" l="1"/>
  <c r="AD354" i="1"/>
  <c r="AI354" i="1" s="1"/>
  <c r="N119" i="1"/>
  <c r="Q119" i="1"/>
  <c r="AG354" i="1" l="1"/>
  <c r="AH354" i="1" s="1"/>
  <c r="AF354" i="1"/>
  <c r="M120" i="1"/>
  <c r="AE354" i="1" l="1"/>
  <c r="AD355" i="1"/>
  <c r="AI355" i="1" s="1"/>
  <c r="R120" i="1"/>
  <c r="P120" i="1" s="1"/>
  <c r="AG355" i="1" l="1"/>
  <c r="AF355" i="1"/>
  <c r="O120" i="1"/>
  <c r="Q120" i="1"/>
  <c r="AE355" i="1" l="1"/>
  <c r="AH355" i="1"/>
  <c r="M121" i="1"/>
  <c r="N120" i="1"/>
  <c r="AD356" i="1" l="1"/>
  <c r="AI356" i="1" s="1"/>
  <c r="R121" i="1"/>
  <c r="O121" i="1" s="1"/>
  <c r="AG356" i="1" l="1"/>
  <c r="AH356" i="1" s="1"/>
  <c r="AF356" i="1"/>
  <c r="P121" i="1"/>
  <c r="AE356" i="1" l="1"/>
  <c r="AD357" i="1"/>
  <c r="AI357" i="1" s="1"/>
  <c r="Q121" i="1"/>
  <c r="N121" i="1"/>
  <c r="AF357" i="1" l="1"/>
  <c r="AG357" i="1"/>
  <c r="AH357" i="1" s="1"/>
  <c r="M122" i="1"/>
  <c r="AD358" i="1" l="1"/>
  <c r="AI358" i="1" s="1"/>
  <c r="AE357" i="1"/>
  <c r="R122" i="1"/>
  <c r="AF358" i="1" l="1"/>
  <c r="AG358" i="1"/>
  <c r="AH358" i="1" s="1"/>
  <c r="O122" i="1"/>
  <c r="P122" i="1"/>
  <c r="AD359" i="1" l="1"/>
  <c r="AI359" i="1" s="1"/>
  <c r="AE358" i="1"/>
  <c r="N122" i="1"/>
  <c r="Q122" i="1"/>
  <c r="AF359" i="1" l="1"/>
  <c r="AG359" i="1"/>
  <c r="AH359" i="1" s="1"/>
  <c r="M123" i="1"/>
  <c r="AD360" i="1" l="1"/>
  <c r="AI360" i="1" s="1"/>
  <c r="AE359" i="1"/>
  <c r="R123" i="1"/>
  <c r="O123" i="1"/>
  <c r="AF360" i="1" l="1"/>
  <c r="AG360" i="1"/>
  <c r="AH360" i="1" s="1"/>
  <c r="P123" i="1"/>
  <c r="AD361" i="1" l="1"/>
  <c r="AI361" i="1" s="1"/>
  <c r="AE360" i="1"/>
  <c r="N123" i="1"/>
  <c r="Q123" i="1"/>
  <c r="AF361" i="1" l="1"/>
  <c r="AG361" i="1"/>
  <c r="AH361" i="1" s="1"/>
  <c r="M124" i="1"/>
  <c r="AD362" i="1" l="1"/>
  <c r="AI362" i="1" s="1"/>
  <c r="AE361" i="1"/>
  <c r="R124" i="1"/>
  <c r="AG362" i="1" l="1"/>
  <c r="AF362" i="1"/>
  <c r="O124" i="1"/>
  <c r="P124" i="1"/>
  <c r="AE362" i="1" l="1"/>
  <c r="AH362" i="1"/>
  <c r="N124" i="1"/>
  <c r="Q124" i="1"/>
  <c r="AD363" i="1" l="1"/>
  <c r="AI363" i="1" s="1"/>
  <c r="M125" i="1"/>
  <c r="AG363" i="1" l="1"/>
  <c r="AH363" i="1" s="1"/>
  <c r="AF363" i="1"/>
  <c r="R125" i="1"/>
  <c r="O125" i="1"/>
  <c r="AE363" i="1" l="1"/>
  <c r="AD364" i="1"/>
  <c r="AI364" i="1" s="1"/>
  <c r="P125" i="1"/>
  <c r="AF364" i="1" l="1"/>
  <c r="AG364" i="1"/>
  <c r="AH364" i="1" s="1"/>
  <c r="N125" i="1"/>
  <c r="Q125" i="1"/>
  <c r="AD365" i="1" l="1"/>
  <c r="AI365" i="1" s="1"/>
  <c r="AE364" i="1"/>
  <c r="M126" i="1"/>
  <c r="AF365" i="1" l="1"/>
  <c r="AG365" i="1"/>
  <c r="AH365" i="1" s="1"/>
  <c r="R126" i="1"/>
  <c r="O126" i="1" s="1"/>
  <c r="P126" i="1"/>
  <c r="AE365" i="1" l="1"/>
  <c r="AD366" i="1"/>
  <c r="AI366" i="1" s="1"/>
  <c r="N126" i="1"/>
  <c r="Q126" i="1"/>
  <c r="AF366" i="1" l="1"/>
  <c r="AG366" i="1"/>
  <c r="AH366" i="1" s="1"/>
  <c r="M127" i="1"/>
  <c r="AD367" i="1" l="1"/>
  <c r="AI367" i="1" s="1"/>
  <c r="AE366" i="1"/>
  <c r="R127" i="1"/>
  <c r="O127" i="1" s="1"/>
  <c r="P127" i="1" l="1"/>
  <c r="Q127" i="1" s="1"/>
  <c r="AF367" i="1"/>
  <c r="AG367" i="1"/>
  <c r="AH367" i="1" s="1"/>
  <c r="N127" i="1" l="1"/>
  <c r="AD368" i="1"/>
  <c r="AI368" i="1" s="1"/>
  <c r="AE367" i="1"/>
  <c r="M128" i="1"/>
  <c r="AG368" i="1" l="1"/>
  <c r="AH368" i="1" s="1"/>
  <c r="AF368" i="1"/>
  <c r="R128" i="1"/>
  <c r="O128" i="1" s="1"/>
  <c r="P128" i="1"/>
  <c r="AE368" i="1" l="1"/>
  <c r="AD369" i="1"/>
  <c r="AI369" i="1" s="1"/>
  <c r="N128" i="1"/>
  <c r="Q128" i="1"/>
  <c r="AG369" i="1" l="1"/>
  <c r="AH369" i="1" s="1"/>
  <c r="AF369" i="1"/>
  <c r="M129" i="1"/>
  <c r="AE369" i="1" l="1"/>
  <c r="AD370" i="1"/>
  <c r="AI370" i="1" s="1"/>
  <c r="R129" i="1"/>
  <c r="P129" i="1" s="1"/>
  <c r="O129" i="1"/>
  <c r="AG370" i="1" l="1"/>
  <c r="AH370" i="1" s="1"/>
  <c r="AF370" i="1"/>
  <c r="N129" i="1"/>
  <c r="Q129" i="1"/>
  <c r="AE370" i="1" l="1"/>
  <c r="AD371" i="1"/>
  <c r="AI371" i="1" s="1"/>
  <c r="M130" i="1"/>
  <c r="AG371" i="1" l="1"/>
  <c r="AF371" i="1"/>
  <c r="R130" i="1"/>
  <c r="P130" i="1" s="1"/>
  <c r="O130" i="1" l="1"/>
  <c r="N130" i="1" s="1"/>
  <c r="AE371" i="1"/>
  <c r="AH371" i="1"/>
  <c r="Q130" i="1"/>
  <c r="AD372" i="1" l="1"/>
  <c r="AI372" i="1" s="1"/>
  <c r="M131" i="1"/>
  <c r="AG372" i="1" l="1"/>
  <c r="AH372" i="1" s="1"/>
  <c r="AF372" i="1"/>
  <c r="R131" i="1"/>
  <c r="O131" i="1" s="1"/>
  <c r="AE372" i="1" l="1"/>
  <c r="AD373" i="1"/>
  <c r="AI373" i="1" s="1"/>
  <c r="P131" i="1"/>
  <c r="AG373" i="1" l="1"/>
  <c r="AH373" i="1" s="1"/>
  <c r="AF373" i="1"/>
  <c r="N131" i="1"/>
  <c r="Q131" i="1"/>
  <c r="M132" i="1" s="1"/>
  <c r="AE373" i="1" l="1"/>
  <c r="AD374" i="1"/>
  <c r="AI374" i="1" s="1"/>
  <c r="R132" i="1"/>
  <c r="O132" i="1" s="1"/>
  <c r="P132" i="1"/>
  <c r="AG374" i="1" l="1"/>
  <c r="AH374" i="1" s="1"/>
  <c r="AF374" i="1"/>
  <c r="Q132" i="1"/>
  <c r="N132" i="1"/>
  <c r="AE374" i="1" l="1"/>
  <c r="AD375" i="1"/>
  <c r="AI375" i="1" s="1"/>
  <c r="M133" i="1"/>
  <c r="AF375" i="1" l="1"/>
  <c r="AG375" i="1"/>
  <c r="R133" i="1"/>
  <c r="P133" i="1"/>
  <c r="O133" i="1"/>
  <c r="AG15" i="1" l="1"/>
  <c r="AH375" i="1"/>
  <c r="AE375" i="1"/>
  <c r="AF15" i="1"/>
  <c r="N133" i="1"/>
  <c r="Q133" i="1"/>
  <c r="M134" i="1" l="1"/>
  <c r="R134" i="1" l="1"/>
  <c r="O134" i="1"/>
  <c r="P134" i="1"/>
  <c r="N134" i="1" l="1"/>
  <c r="Q134" i="1"/>
  <c r="M135" i="1" l="1"/>
  <c r="R135" i="1" l="1"/>
  <c r="P135" i="1"/>
  <c r="O135" i="1"/>
  <c r="N135" i="1" l="1"/>
  <c r="Q135" i="1"/>
  <c r="M136" i="1" l="1"/>
  <c r="R136" i="1" l="1"/>
  <c r="P136" i="1"/>
  <c r="O136" i="1"/>
  <c r="N136" i="1" l="1"/>
  <c r="Q136" i="1"/>
  <c r="M137" i="1" l="1"/>
  <c r="R137" i="1" l="1"/>
  <c r="P137" i="1" s="1"/>
  <c r="O137" i="1"/>
  <c r="N137" i="1" l="1"/>
  <c r="Q137" i="1"/>
  <c r="M138" i="1" l="1"/>
  <c r="R138" i="1" l="1"/>
  <c r="O138" i="1" s="1"/>
  <c r="P138" i="1"/>
  <c r="N138" i="1" l="1"/>
  <c r="Q138" i="1"/>
  <c r="M139" i="1" l="1"/>
  <c r="R139" i="1" l="1"/>
  <c r="P139" i="1" s="1"/>
  <c r="O139" i="1" l="1"/>
  <c r="N139" i="1" s="1"/>
  <c r="Q139" i="1"/>
  <c r="M140" i="1" l="1"/>
  <c r="R140" i="1" l="1"/>
  <c r="P140" i="1"/>
  <c r="O140" i="1"/>
  <c r="N140" i="1" l="1"/>
  <c r="Q140" i="1"/>
  <c r="M141" i="1" l="1"/>
  <c r="R141" i="1" l="1"/>
  <c r="P141" i="1" s="1"/>
  <c r="O141" i="1" l="1"/>
  <c r="N141" i="1" s="1"/>
  <c r="Q141" i="1"/>
  <c r="M142" i="1" l="1"/>
  <c r="R142" i="1" l="1"/>
  <c r="O142" i="1" s="1"/>
  <c r="P142" i="1" l="1"/>
  <c r="N142" i="1" s="1"/>
  <c r="Q142" i="1" l="1"/>
  <c r="M143" i="1" s="1"/>
  <c r="R143" i="1" l="1"/>
  <c r="P143" i="1"/>
  <c r="O143" i="1"/>
  <c r="N143" i="1" l="1"/>
  <c r="Q143" i="1"/>
  <c r="M144" i="1" l="1"/>
  <c r="R144" i="1" l="1"/>
  <c r="P144" i="1"/>
  <c r="O144" i="1" l="1"/>
  <c r="Q144" i="1"/>
  <c r="N144" i="1" l="1"/>
  <c r="M145" i="1"/>
  <c r="R145" i="1" l="1"/>
  <c r="P145" i="1"/>
  <c r="O145" i="1"/>
  <c r="N145" i="1" l="1"/>
  <c r="Q145" i="1"/>
  <c r="M146" i="1" l="1"/>
  <c r="R146" i="1" l="1"/>
  <c r="P146" i="1"/>
  <c r="O146" i="1"/>
  <c r="N146" i="1" l="1"/>
  <c r="Q146" i="1"/>
  <c r="M147" i="1" l="1"/>
  <c r="R147" i="1" l="1"/>
  <c r="O147" i="1" s="1"/>
  <c r="P147" i="1" l="1"/>
  <c r="N147" i="1" s="1"/>
  <c r="Q147" i="1" l="1"/>
  <c r="M148" i="1"/>
  <c r="R148" i="1" l="1"/>
  <c r="P148" i="1"/>
  <c r="O148" i="1"/>
  <c r="N148" i="1" l="1"/>
  <c r="Q148" i="1"/>
  <c r="M149" i="1" l="1"/>
  <c r="R149" i="1" l="1"/>
  <c r="P149" i="1"/>
  <c r="O149" i="1"/>
  <c r="N149" i="1" l="1"/>
  <c r="Q149" i="1"/>
  <c r="M150" i="1" l="1"/>
  <c r="R150" i="1" l="1"/>
  <c r="P150" i="1" s="1"/>
  <c r="O150" i="1" l="1"/>
  <c r="N150" i="1" s="1"/>
  <c r="Q150" i="1"/>
  <c r="M151" i="1" l="1"/>
  <c r="R151" i="1" l="1"/>
  <c r="P151" i="1" s="1"/>
  <c r="O151" i="1"/>
  <c r="N151" i="1" l="1"/>
  <c r="Q151" i="1"/>
  <c r="M152" i="1" l="1"/>
  <c r="R152" i="1" l="1"/>
  <c r="P152" i="1"/>
  <c r="O152" i="1"/>
  <c r="N152" i="1" l="1"/>
  <c r="Q152" i="1"/>
  <c r="M153" i="1" l="1"/>
  <c r="R153" i="1" l="1"/>
  <c r="P153" i="1"/>
  <c r="O153" i="1"/>
  <c r="N153" i="1" l="1"/>
  <c r="Q153" i="1"/>
  <c r="M154" i="1" l="1"/>
  <c r="R154" i="1" l="1"/>
  <c r="P154" i="1" s="1"/>
  <c r="O154" i="1" l="1"/>
  <c r="N154" i="1" s="1"/>
  <c r="Q154" i="1"/>
  <c r="M155" i="1" l="1"/>
  <c r="R155" i="1" l="1"/>
  <c r="P155" i="1" s="1"/>
  <c r="O155" i="1"/>
  <c r="N155" i="1" l="1"/>
  <c r="Q155" i="1"/>
  <c r="M156" i="1" l="1"/>
  <c r="R156" i="1" l="1"/>
  <c r="P156" i="1"/>
  <c r="O156" i="1"/>
  <c r="N156" i="1" l="1"/>
  <c r="Q156" i="1"/>
  <c r="M157" i="1" l="1"/>
  <c r="R157" i="1" l="1"/>
  <c r="O157" i="1"/>
  <c r="P157" i="1"/>
  <c r="N157" i="1" l="1"/>
  <c r="Q157" i="1"/>
  <c r="M158" i="1" l="1"/>
  <c r="R158" i="1" l="1"/>
  <c r="P158" i="1"/>
  <c r="O158" i="1"/>
  <c r="Q158" i="1" l="1"/>
  <c r="N158" i="1"/>
  <c r="M159" i="1" l="1"/>
  <c r="R159" i="1" l="1"/>
  <c r="P159" i="1" s="1"/>
  <c r="O159" i="1"/>
  <c r="N159" i="1" l="1"/>
  <c r="Q159" i="1"/>
  <c r="M160" i="1" l="1"/>
  <c r="R160" i="1" l="1"/>
  <c r="P160" i="1"/>
  <c r="O160" i="1"/>
  <c r="N160" i="1" l="1"/>
  <c r="Q160" i="1"/>
  <c r="M161" i="1" l="1"/>
  <c r="R161" i="1" l="1"/>
  <c r="P161" i="1"/>
  <c r="O161" i="1"/>
  <c r="N161" i="1" l="1"/>
  <c r="Q161" i="1"/>
  <c r="M162" i="1" l="1"/>
  <c r="R162" i="1" l="1"/>
  <c r="P162" i="1" s="1"/>
  <c r="O162" i="1"/>
  <c r="N162" i="1" l="1"/>
  <c r="Q162" i="1"/>
  <c r="M163" i="1" l="1"/>
  <c r="R163" i="1" l="1"/>
  <c r="O163" i="1"/>
  <c r="P163" i="1"/>
  <c r="Q163" i="1" l="1"/>
  <c r="N163" i="1"/>
  <c r="M164" i="1" l="1"/>
  <c r="R164" i="1" l="1"/>
  <c r="O164" i="1"/>
  <c r="P164" i="1"/>
  <c r="Q164" i="1" l="1"/>
  <c r="N164" i="1"/>
  <c r="M165" i="1" l="1"/>
  <c r="R165" i="1" l="1"/>
  <c r="O165" i="1" s="1"/>
  <c r="P165" i="1"/>
  <c r="Q165" i="1" l="1"/>
  <c r="N165" i="1"/>
  <c r="M166" i="1" l="1"/>
  <c r="R166" i="1" l="1"/>
  <c r="P166" i="1" s="1"/>
  <c r="O166" i="1"/>
  <c r="Q166" i="1" l="1"/>
  <c r="N166" i="1"/>
  <c r="M167" i="1" l="1"/>
  <c r="R167" i="1" l="1"/>
  <c r="P167" i="1"/>
  <c r="O167" i="1"/>
  <c r="N167" i="1" l="1"/>
  <c r="Q167" i="1"/>
  <c r="M168" i="1" l="1"/>
  <c r="R168" i="1" l="1"/>
  <c r="P168" i="1"/>
  <c r="O168" i="1"/>
  <c r="N168" i="1" l="1"/>
  <c r="Q168" i="1"/>
  <c r="M169" i="1" l="1"/>
  <c r="R169" i="1" l="1"/>
  <c r="O169" i="1"/>
  <c r="P169" i="1"/>
  <c r="Q169" i="1" l="1"/>
  <c r="N169" i="1"/>
  <c r="M170" i="1" l="1"/>
  <c r="R170" i="1" l="1"/>
  <c r="O170" i="1"/>
  <c r="P170" i="1"/>
  <c r="Q170" i="1" l="1"/>
  <c r="N170" i="1"/>
  <c r="M171" i="1" l="1"/>
  <c r="R171" i="1" l="1"/>
  <c r="P171" i="1"/>
  <c r="O171" i="1"/>
  <c r="N171" i="1" l="1"/>
  <c r="Q171" i="1"/>
  <c r="M172" i="1" l="1"/>
  <c r="R172" i="1" l="1"/>
  <c r="O172" i="1" l="1"/>
  <c r="P172" i="1"/>
  <c r="Q172" i="1" l="1"/>
  <c r="M173" i="1" s="1"/>
  <c r="N172" i="1"/>
  <c r="R173" i="1" l="1"/>
  <c r="P173" i="1"/>
  <c r="O173" i="1"/>
  <c r="N173" i="1" l="1"/>
  <c r="Q173" i="1"/>
  <c r="M174" i="1" l="1"/>
  <c r="R174" i="1" l="1"/>
  <c r="P174" i="1" s="1"/>
  <c r="O174" i="1"/>
  <c r="N174" i="1" l="1"/>
  <c r="Q174" i="1"/>
  <c r="M175" i="1" l="1"/>
  <c r="R175" i="1" l="1"/>
  <c r="P175" i="1" s="1"/>
  <c r="O175" i="1"/>
  <c r="N175" i="1" l="1"/>
  <c r="Q175" i="1"/>
  <c r="M176" i="1" l="1"/>
  <c r="R176" i="1" l="1"/>
  <c r="O176" i="1" s="1"/>
  <c r="P176" i="1" l="1"/>
  <c r="N176" i="1" s="1"/>
  <c r="Q176" i="1" l="1"/>
  <c r="M177" i="1"/>
  <c r="R177" i="1" l="1"/>
  <c r="P177" i="1"/>
  <c r="O177" i="1"/>
  <c r="N177" i="1" l="1"/>
  <c r="Q177" i="1"/>
  <c r="M178" i="1" l="1"/>
  <c r="R178" i="1" l="1"/>
  <c r="O178" i="1" s="1"/>
  <c r="P178" i="1"/>
  <c r="Q178" i="1" l="1"/>
  <c r="N178" i="1"/>
  <c r="M179" i="1" l="1"/>
  <c r="R179" i="1" l="1"/>
  <c r="O179" i="1" s="1"/>
  <c r="P179" i="1"/>
  <c r="N179" i="1" l="1"/>
  <c r="Q179" i="1"/>
  <c r="M180" i="1" l="1"/>
  <c r="R180" i="1" l="1"/>
  <c r="O180" i="1" s="1"/>
  <c r="P180" i="1"/>
  <c r="N180" i="1" l="1"/>
  <c r="Q180" i="1"/>
  <c r="M181" i="1" l="1"/>
  <c r="R181" i="1" l="1"/>
  <c r="O181" i="1" l="1"/>
  <c r="P181" i="1"/>
  <c r="Q181" i="1" l="1"/>
  <c r="M182" i="1" s="1"/>
  <c r="N181" i="1"/>
  <c r="R182" i="1" l="1"/>
  <c r="P182" i="1"/>
  <c r="O182" i="1"/>
  <c r="N182" i="1" l="1"/>
  <c r="Q182" i="1"/>
  <c r="M183" i="1" l="1"/>
  <c r="R183" i="1" l="1"/>
  <c r="P183" i="1"/>
  <c r="O183" i="1"/>
  <c r="Q183" i="1" l="1"/>
  <c r="N183" i="1"/>
  <c r="M184" i="1" l="1"/>
  <c r="R184" i="1" l="1"/>
  <c r="O184" i="1" s="1"/>
  <c r="P184" i="1" l="1"/>
  <c r="Q184" i="1" s="1"/>
  <c r="N184" i="1" l="1"/>
  <c r="M185" i="1"/>
  <c r="R185" i="1" l="1"/>
  <c r="P185" i="1" s="1"/>
  <c r="O185" i="1"/>
  <c r="Q185" i="1" l="1"/>
  <c r="N185" i="1"/>
  <c r="M186" i="1" l="1"/>
  <c r="R186" i="1" l="1"/>
  <c r="P186" i="1" s="1"/>
  <c r="O186" i="1" l="1"/>
  <c r="N186" i="1" s="1"/>
  <c r="Q186" i="1"/>
  <c r="M187" i="1" l="1"/>
  <c r="R187" i="1" l="1"/>
  <c r="P187" i="1"/>
  <c r="O187" i="1"/>
  <c r="N187" i="1" l="1"/>
  <c r="Q187" i="1"/>
  <c r="M188" i="1" l="1"/>
  <c r="R188" i="1" l="1"/>
  <c r="P188" i="1"/>
  <c r="O188" i="1"/>
  <c r="Q188" i="1" l="1"/>
  <c r="N188" i="1"/>
  <c r="M189" i="1" l="1"/>
  <c r="R189" i="1" l="1"/>
  <c r="P189" i="1"/>
  <c r="O189" i="1"/>
  <c r="N189" i="1" l="1"/>
  <c r="Q189" i="1"/>
  <c r="M190" i="1" l="1"/>
  <c r="R190" i="1" l="1"/>
  <c r="P190" i="1"/>
  <c r="O190" i="1"/>
  <c r="N190" i="1" l="1"/>
  <c r="Q190" i="1"/>
  <c r="M191" i="1" l="1"/>
  <c r="R191" i="1" l="1"/>
  <c r="P191" i="1"/>
  <c r="O191" i="1"/>
  <c r="Q191" i="1" l="1"/>
  <c r="N191" i="1"/>
  <c r="M192" i="1" l="1"/>
  <c r="R192" i="1" l="1"/>
  <c r="P192" i="1"/>
  <c r="O192" i="1"/>
  <c r="Q192" i="1" l="1"/>
  <c r="N192" i="1"/>
  <c r="M193" i="1" l="1"/>
  <c r="R193" i="1" l="1"/>
  <c r="O193" i="1" l="1"/>
  <c r="P193" i="1"/>
  <c r="Q193" i="1" l="1"/>
  <c r="M194" i="1" s="1"/>
  <c r="N193" i="1"/>
  <c r="R194" i="1" l="1"/>
  <c r="O194" i="1" s="1"/>
  <c r="P194" i="1"/>
  <c r="Q194" i="1" l="1"/>
  <c r="N194" i="1"/>
  <c r="M195" i="1" l="1"/>
  <c r="R195" i="1" l="1"/>
  <c r="P195" i="1" s="1"/>
  <c r="O195" i="1" l="1"/>
  <c r="N195" i="1" s="1"/>
  <c r="Q195" i="1"/>
  <c r="M196" i="1" l="1"/>
  <c r="R196" i="1" l="1"/>
  <c r="O196" i="1"/>
  <c r="P196" i="1" l="1"/>
  <c r="Q196" i="1" l="1"/>
  <c r="M197" i="1" s="1"/>
  <c r="N196" i="1"/>
  <c r="R197" i="1" l="1"/>
  <c r="O197" i="1" l="1"/>
  <c r="P197" i="1"/>
  <c r="N197" i="1" l="1"/>
  <c r="Q197" i="1"/>
  <c r="M198" i="1" s="1"/>
  <c r="R198" i="1" l="1"/>
  <c r="O198" i="1"/>
  <c r="P198" i="1"/>
  <c r="Q198" i="1" l="1"/>
  <c r="N198" i="1"/>
  <c r="M199" i="1" l="1"/>
  <c r="R199" i="1" l="1"/>
  <c r="O199" i="1" s="1"/>
  <c r="P199" i="1"/>
  <c r="Q199" i="1" l="1"/>
  <c r="N199" i="1"/>
  <c r="M200" i="1" l="1"/>
  <c r="R200" i="1" l="1"/>
  <c r="O200" i="1"/>
  <c r="P200" i="1"/>
  <c r="Q200" i="1" l="1"/>
  <c r="N200" i="1"/>
  <c r="M201" i="1" l="1"/>
  <c r="R201" i="1" l="1"/>
  <c r="P201" i="1" s="1"/>
  <c r="O201" i="1"/>
  <c r="N201" i="1" l="1"/>
  <c r="Q201" i="1"/>
  <c r="M202" i="1" l="1"/>
  <c r="R202" i="1" l="1"/>
  <c r="O202" i="1" l="1"/>
  <c r="P202" i="1"/>
  <c r="N202" i="1" l="1"/>
  <c r="Q202" i="1"/>
  <c r="M203" i="1" s="1"/>
  <c r="R203" i="1" l="1"/>
  <c r="P203" i="1" s="1"/>
  <c r="O203" i="1"/>
  <c r="N203" i="1" l="1"/>
  <c r="Q203" i="1"/>
  <c r="M204" i="1" l="1"/>
  <c r="R204" i="1" l="1"/>
  <c r="O204" i="1" l="1"/>
  <c r="P204" i="1"/>
  <c r="N204" i="1" l="1"/>
  <c r="Q204" i="1"/>
  <c r="M205" i="1" s="1"/>
  <c r="R205" i="1" l="1"/>
  <c r="O205" i="1" s="1"/>
  <c r="P205" i="1"/>
  <c r="Q205" i="1" l="1"/>
  <c r="N205" i="1"/>
  <c r="M206" i="1" l="1"/>
  <c r="R206" i="1" l="1"/>
  <c r="O206" i="1" l="1"/>
  <c r="P206" i="1"/>
  <c r="N206" i="1" l="1"/>
  <c r="Q206" i="1"/>
  <c r="M207" i="1" s="1"/>
  <c r="R207" i="1" l="1"/>
  <c r="O207" i="1" s="1"/>
  <c r="P207" i="1" l="1"/>
  <c r="Q207" i="1" s="1"/>
  <c r="N207" i="1" l="1"/>
  <c r="M208" i="1"/>
  <c r="R208" i="1" l="1"/>
  <c r="P208" i="1"/>
  <c r="O208" i="1"/>
  <c r="Q208" i="1" l="1"/>
  <c r="N208" i="1"/>
  <c r="M209" i="1" l="1"/>
  <c r="R209" i="1" l="1"/>
  <c r="P209" i="1" s="1"/>
  <c r="O209" i="1"/>
  <c r="N209" i="1" l="1"/>
  <c r="Q209" i="1"/>
  <c r="M210" i="1" l="1"/>
  <c r="R210" i="1" l="1"/>
  <c r="P210" i="1"/>
  <c r="O210" i="1"/>
  <c r="N210" i="1" l="1"/>
  <c r="Q210" i="1"/>
  <c r="M211" i="1" l="1"/>
  <c r="R211" i="1" l="1"/>
  <c r="P211" i="1"/>
  <c r="O211" i="1"/>
  <c r="N211" i="1" l="1"/>
  <c r="Q211" i="1"/>
  <c r="M212" i="1" l="1"/>
  <c r="R212" i="1" l="1"/>
  <c r="P212" i="1" s="1"/>
  <c r="O212" i="1"/>
  <c r="Q212" i="1" l="1"/>
  <c r="N212" i="1"/>
  <c r="M213" i="1" l="1"/>
  <c r="R213" i="1" l="1"/>
  <c r="P213" i="1" l="1"/>
  <c r="O213" i="1"/>
  <c r="Q213" i="1" l="1"/>
  <c r="M214" i="1" s="1"/>
  <c r="N213" i="1"/>
  <c r="R214" i="1" l="1"/>
  <c r="P214" i="1" s="1"/>
  <c r="O214" i="1" l="1"/>
  <c r="Q214" i="1"/>
  <c r="N214" i="1" l="1"/>
  <c r="M215" i="1"/>
  <c r="R215" i="1" l="1"/>
  <c r="O215" i="1"/>
  <c r="P215" i="1" l="1"/>
  <c r="Q215" i="1" l="1"/>
  <c r="M216" i="1" s="1"/>
  <c r="N215" i="1"/>
  <c r="R216" i="1" l="1"/>
  <c r="P216" i="1" s="1"/>
  <c r="O216" i="1"/>
  <c r="N216" i="1" l="1"/>
  <c r="Q216" i="1"/>
  <c r="M217" i="1" l="1"/>
  <c r="R217" i="1" l="1"/>
  <c r="O217" i="1" s="1"/>
  <c r="P217" i="1" l="1"/>
  <c r="Q217" i="1" l="1"/>
  <c r="N217" i="1"/>
  <c r="M218" i="1" l="1"/>
  <c r="R218" i="1" s="1"/>
  <c r="O218" i="1" l="1"/>
  <c r="P218" i="1"/>
  <c r="Q218" i="1" s="1"/>
  <c r="N218" i="1" l="1"/>
  <c r="M219" i="1"/>
  <c r="R219" i="1" l="1"/>
  <c r="P219" i="1"/>
  <c r="O219" i="1"/>
  <c r="N219" i="1" l="1"/>
  <c r="Q219" i="1"/>
  <c r="M220" i="1" l="1"/>
  <c r="R220" i="1" l="1"/>
  <c r="P220" i="1"/>
  <c r="O220" i="1"/>
  <c r="Q220" i="1" l="1"/>
  <c r="N220" i="1"/>
  <c r="M221" i="1" l="1"/>
  <c r="R221" i="1" l="1"/>
  <c r="P221" i="1"/>
  <c r="O221" i="1"/>
  <c r="Q221" i="1" l="1"/>
  <c r="N221" i="1"/>
  <c r="M222" i="1" l="1"/>
  <c r="R222" i="1" l="1"/>
  <c r="P222" i="1" s="1"/>
  <c r="O222" i="1"/>
  <c r="N222" i="1" l="1"/>
  <c r="Q222" i="1"/>
  <c r="M223" i="1" l="1"/>
  <c r="R223" i="1" l="1"/>
  <c r="P223" i="1"/>
  <c r="O223" i="1"/>
  <c r="Q223" i="1" l="1"/>
  <c r="N223" i="1"/>
  <c r="M224" i="1" l="1"/>
  <c r="R224" i="1" l="1"/>
  <c r="P224" i="1" s="1"/>
  <c r="O224" i="1" l="1"/>
  <c r="N224" i="1" s="1"/>
  <c r="Q224" i="1"/>
  <c r="M225" i="1" l="1"/>
  <c r="R225" i="1" l="1"/>
  <c r="O225" i="1" s="1"/>
  <c r="P225" i="1" l="1"/>
  <c r="Q225" i="1" s="1"/>
  <c r="N225" i="1" l="1"/>
  <c r="M226" i="1"/>
  <c r="R226" i="1" l="1"/>
  <c r="P226" i="1" s="1"/>
  <c r="O226" i="1"/>
  <c r="Q226" i="1" l="1"/>
  <c r="N226" i="1"/>
  <c r="M227" i="1" l="1"/>
  <c r="R227" i="1" l="1"/>
  <c r="P227" i="1" s="1"/>
  <c r="O227" i="1" l="1"/>
  <c r="Q227" i="1"/>
  <c r="N227" i="1" l="1"/>
  <c r="M228" i="1"/>
  <c r="R228" i="1" l="1"/>
  <c r="O228" i="1"/>
  <c r="P228" i="1"/>
  <c r="Q228" i="1" l="1"/>
  <c r="N228" i="1"/>
  <c r="M229" i="1" l="1"/>
  <c r="R229" i="1" s="1"/>
  <c r="O229" i="1" l="1"/>
  <c r="P229" i="1"/>
  <c r="Q229" i="1" l="1"/>
  <c r="N229" i="1"/>
  <c r="M230" i="1" l="1"/>
  <c r="R230" i="1" s="1"/>
  <c r="P230" i="1" l="1"/>
  <c r="O230" i="1"/>
  <c r="N230" i="1" l="1"/>
  <c r="Q230" i="1"/>
  <c r="M231" i="1" l="1"/>
  <c r="R231" i="1" l="1"/>
  <c r="P231" i="1" s="1"/>
  <c r="O231" i="1" l="1"/>
  <c r="N231" i="1" s="1"/>
  <c r="Q231" i="1"/>
  <c r="M232" i="1" l="1"/>
  <c r="R232" i="1" l="1"/>
  <c r="P232" i="1"/>
  <c r="O232" i="1" l="1"/>
  <c r="Q232" i="1"/>
  <c r="N232" i="1" l="1"/>
  <c r="M233" i="1"/>
  <c r="R233" i="1" l="1"/>
  <c r="O233" i="1" s="1"/>
  <c r="P233" i="1" l="1"/>
  <c r="N233" i="1" s="1"/>
  <c r="Q233" i="1" l="1"/>
  <c r="M234" i="1"/>
  <c r="R234" i="1" l="1"/>
  <c r="O234" i="1"/>
  <c r="P234" i="1" l="1"/>
  <c r="N234" i="1" l="1"/>
  <c r="Q234" i="1"/>
  <c r="M235" i="1" s="1"/>
  <c r="R235" i="1" l="1"/>
  <c r="P235" i="1"/>
  <c r="O235" i="1"/>
  <c r="N235" i="1" l="1"/>
  <c r="Q235" i="1"/>
  <c r="M236" i="1" l="1"/>
  <c r="R236" i="1" l="1"/>
  <c r="O236" i="1"/>
  <c r="P236" i="1"/>
  <c r="N236" i="1" l="1"/>
  <c r="Q236" i="1"/>
  <c r="M237" i="1" l="1"/>
  <c r="R237" i="1" l="1"/>
  <c r="O237" i="1"/>
  <c r="P237" i="1"/>
  <c r="Q237" i="1" l="1"/>
  <c r="N237" i="1"/>
  <c r="M238" i="1" l="1"/>
  <c r="R238" i="1" l="1"/>
  <c r="P238" i="1" s="1"/>
  <c r="O238" i="1" l="1"/>
  <c r="N238" i="1" s="1"/>
  <c r="Q238" i="1"/>
  <c r="M239" i="1" l="1"/>
  <c r="R239" i="1" l="1"/>
  <c r="O239" i="1" s="1"/>
  <c r="P239" i="1"/>
  <c r="Q239" i="1" l="1"/>
  <c r="N239" i="1"/>
  <c r="M240" i="1" l="1"/>
  <c r="R240" i="1" l="1"/>
  <c r="O240" i="1" l="1"/>
  <c r="P240" i="1"/>
  <c r="N240" i="1" l="1"/>
  <c r="Q240" i="1"/>
  <c r="M241" i="1" s="1"/>
  <c r="R241" i="1" l="1"/>
  <c r="P241" i="1"/>
  <c r="O241" i="1"/>
  <c r="N241" i="1" l="1"/>
  <c r="Q241" i="1"/>
  <c r="M242" i="1" l="1"/>
  <c r="R242" i="1" l="1"/>
  <c r="O242" i="1"/>
  <c r="P242" i="1"/>
  <c r="Q242" i="1" l="1"/>
  <c r="N242" i="1"/>
  <c r="M243" i="1" l="1"/>
  <c r="R243" i="1" l="1"/>
  <c r="O243" i="1" l="1"/>
  <c r="P243" i="1"/>
  <c r="Q243" i="1" l="1"/>
  <c r="M244" i="1" s="1"/>
  <c r="N243" i="1"/>
  <c r="R244" i="1" l="1"/>
  <c r="P244" i="1" s="1"/>
  <c r="O244" i="1"/>
  <c r="Q244" i="1" l="1"/>
  <c r="N244" i="1"/>
  <c r="M245" i="1" l="1"/>
  <c r="R245" i="1" l="1"/>
  <c r="P245" i="1"/>
  <c r="O245" i="1"/>
  <c r="N245" i="1" l="1"/>
  <c r="Q245" i="1"/>
  <c r="M246" i="1" l="1"/>
  <c r="R246" i="1" l="1"/>
  <c r="O246" i="1" s="1"/>
  <c r="P246" i="1" l="1"/>
  <c r="Q246" i="1" s="1"/>
  <c r="N246" i="1" l="1"/>
  <c r="M247" i="1"/>
  <c r="R247" i="1" l="1"/>
  <c r="O247" i="1"/>
  <c r="P247" i="1"/>
  <c r="Q247" i="1" l="1"/>
  <c r="N247" i="1"/>
  <c r="M248" i="1" l="1"/>
  <c r="R248" i="1" l="1"/>
  <c r="O248" i="1"/>
  <c r="P248" i="1"/>
  <c r="Q248" i="1" l="1"/>
  <c r="N248" i="1"/>
  <c r="M249" i="1" l="1"/>
  <c r="R249" i="1" l="1"/>
  <c r="O249" i="1"/>
  <c r="P249" i="1" l="1"/>
  <c r="N249" i="1" l="1"/>
  <c r="Q249" i="1"/>
  <c r="M250" i="1" s="1"/>
  <c r="R250" i="1" l="1"/>
  <c r="P250" i="1"/>
  <c r="O250" i="1"/>
  <c r="N250" i="1" l="1"/>
  <c r="Q250" i="1"/>
  <c r="M251" i="1" l="1"/>
  <c r="R251" i="1" l="1"/>
  <c r="P251" i="1" s="1"/>
  <c r="O251" i="1" l="1"/>
  <c r="N251" i="1" s="1"/>
  <c r="Q251" i="1"/>
  <c r="M252" i="1" l="1"/>
  <c r="R252" i="1" l="1"/>
  <c r="O252" i="1"/>
  <c r="P252" i="1"/>
  <c r="Q252" i="1" l="1"/>
  <c r="N252" i="1"/>
  <c r="M253" i="1" l="1"/>
  <c r="R253" i="1" l="1"/>
  <c r="P253" i="1"/>
  <c r="O253" i="1"/>
  <c r="N253" i="1" l="1"/>
  <c r="Q253" i="1"/>
  <c r="M254" i="1" l="1"/>
  <c r="R254" i="1" l="1"/>
  <c r="O254" i="1"/>
  <c r="P254" i="1" l="1"/>
  <c r="Q254" i="1" l="1"/>
  <c r="M255" i="1" s="1"/>
  <c r="N254" i="1"/>
  <c r="R255" i="1" l="1"/>
  <c r="O255" i="1" l="1"/>
  <c r="P255" i="1"/>
  <c r="Q255" i="1" l="1"/>
  <c r="M256" i="1" s="1"/>
  <c r="N255" i="1"/>
  <c r="R256" i="1" l="1"/>
  <c r="O256" i="1"/>
  <c r="P256" i="1"/>
  <c r="N256" i="1" l="1"/>
  <c r="Q256" i="1"/>
  <c r="M257" i="1" l="1"/>
  <c r="R257" i="1" l="1"/>
  <c r="O257" i="1" l="1"/>
  <c r="P257" i="1"/>
  <c r="Q257" i="1" l="1"/>
  <c r="N257" i="1"/>
  <c r="M258" i="1"/>
  <c r="R258" i="1" l="1"/>
  <c r="P258" i="1" l="1"/>
  <c r="O258" i="1"/>
  <c r="Q258" i="1" l="1"/>
  <c r="N258" i="1"/>
  <c r="M259" i="1"/>
  <c r="R259" i="1" l="1"/>
  <c r="O259" i="1" l="1"/>
  <c r="P259" i="1"/>
  <c r="Q259" i="1" l="1"/>
  <c r="M260" i="1" s="1"/>
  <c r="N259" i="1"/>
  <c r="R260" i="1" l="1"/>
  <c r="O260" i="1" l="1"/>
  <c r="P260" i="1"/>
  <c r="N260" i="1" l="1"/>
  <c r="Q260" i="1"/>
  <c r="M261" i="1" s="1"/>
  <c r="R261" i="1" l="1"/>
  <c r="O261" i="1" l="1"/>
  <c r="P261" i="1"/>
  <c r="N261" i="1" l="1"/>
  <c r="Q261" i="1"/>
  <c r="M262" i="1" s="1"/>
  <c r="R262" i="1" l="1"/>
  <c r="P262" i="1" l="1"/>
  <c r="Q262" i="1" s="1"/>
  <c r="O262" i="1"/>
  <c r="N262" i="1" l="1"/>
  <c r="M263" i="1"/>
  <c r="R263" i="1" l="1"/>
  <c r="P263" i="1"/>
  <c r="O263" i="1"/>
  <c r="N263" i="1" l="1"/>
  <c r="Q263" i="1"/>
  <c r="M264" i="1" l="1"/>
  <c r="R264" i="1" l="1"/>
  <c r="P264" i="1" l="1"/>
  <c r="Q264" i="1" s="1"/>
  <c r="O264" i="1"/>
  <c r="N264" i="1" l="1"/>
  <c r="M265" i="1"/>
  <c r="R265" i="1" l="1"/>
  <c r="P265" i="1" l="1"/>
  <c r="O265" i="1"/>
  <c r="N265" i="1" l="1"/>
  <c r="Q265" i="1"/>
  <c r="M266" i="1" s="1"/>
  <c r="R266" i="1" l="1"/>
  <c r="O266" i="1" l="1"/>
  <c r="P266" i="1"/>
  <c r="Q266" i="1" l="1"/>
  <c r="M267" i="1" s="1"/>
  <c r="N266" i="1"/>
  <c r="R267" i="1" l="1"/>
  <c r="O267" i="1" s="1"/>
  <c r="P267" i="1"/>
  <c r="Q267" i="1" l="1"/>
  <c r="N267" i="1"/>
  <c r="M268" i="1" l="1"/>
  <c r="R268" i="1" l="1"/>
  <c r="O268" i="1" s="1"/>
  <c r="P268" i="1" l="1"/>
  <c r="Q268" i="1" l="1"/>
  <c r="M269" i="1" s="1"/>
  <c r="N268" i="1"/>
  <c r="R269" i="1" l="1"/>
  <c r="O269" i="1" l="1"/>
  <c r="P269" i="1"/>
  <c r="Q269" i="1" l="1"/>
  <c r="N269" i="1"/>
  <c r="M270" i="1"/>
  <c r="R270" i="1" l="1"/>
  <c r="O270" i="1" l="1"/>
  <c r="P270" i="1"/>
  <c r="Q270" i="1" l="1"/>
  <c r="N270" i="1"/>
  <c r="M271" i="1"/>
  <c r="R271" i="1" l="1"/>
  <c r="O271" i="1" s="1"/>
  <c r="P271" i="1" l="1"/>
  <c r="Q271" i="1" s="1"/>
  <c r="N271" i="1" l="1"/>
  <c r="M272" i="1"/>
  <c r="R272" i="1" l="1"/>
  <c r="P272" i="1"/>
  <c r="O272" i="1"/>
  <c r="N272" i="1" l="1"/>
  <c r="Q272" i="1"/>
  <c r="M273" i="1" l="1"/>
  <c r="R273" i="1" l="1"/>
  <c r="O273" i="1" l="1"/>
  <c r="P273" i="1"/>
  <c r="Q273" i="1" l="1"/>
  <c r="M274" i="1" s="1"/>
  <c r="N273" i="1"/>
  <c r="R274" i="1" l="1"/>
  <c r="O274" i="1" l="1"/>
  <c r="P274" i="1"/>
  <c r="Q274" i="1" l="1"/>
  <c r="N274" i="1"/>
  <c r="M275" i="1"/>
  <c r="R275" i="1" l="1"/>
  <c r="O275" i="1" l="1"/>
  <c r="P275" i="1"/>
  <c r="N275" i="1" s="1"/>
  <c r="Q275" i="1" l="1"/>
  <c r="M276" i="1"/>
  <c r="R276" i="1" l="1"/>
  <c r="O276" i="1" s="1"/>
  <c r="P276" i="1" l="1"/>
  <c r="Q276" i="1" s="1"/>
  <c r="N276" i="1" l="1"/>
  <c r="M277" i="1"/>
  <c r="R277" i="1" l="1"/>
  <c r="O277" i="1" l="1"/>
  <c r="P277" i="1"/>
  <c r="Q277" i="1" s="1"/>
  <c r="N277" i="1" l="1"/>
  <c r="M278" i="1"/>
  <c r="R278" i="1" l="1"/>
  <c r="O278" i="1" l="1"/>
  <c r="P278" i="1"/>
  <c r="N278" i="1" l="1"/>
  <c r="Q278" i="1"/>
  <c r="M279" i="1"/>
  <c r="R279" i="1" l="1"/>
  <c r="O279" i="1"/>
  <c r="P279" i="1" l="1"/>
  <c r="Q279" i="1" s="1"/>
  <c r="N279" i="1" l="1"/>
  <c r="M280" i="1"/>
  <c r="R280" i="1" l="1"/>
  <c r="O280" i="1" s="1"/>
  <c r="P280" i="1" l="1"/>
  <c r="Q280" i="1" s="1"/>
  <c r="N280" i="1" l="1"/>
  <c r="M281" i="1"/>
  <c r="R281" i="1" l="1"/>
  <c r="O281" i="1" s="1"/>
  <c r="P281" i="1"/>
  <c r="Q281" i="1" l="1"/>
  <c r="N281" i="1"/>
  <c r="M282" i="1" l="1"/>
  <c r="R282" i="1" l="1"/>
  <c r="O282" i="1" l="1"/>
  <c r="P282" i="1"/>
  <c r="N282" i="1" l="1"/>
  <c r="Q282" i="1"/>
  <c r="M283" i="1" s="1"/>
  <c r="R283" i="1" l="1"/>
  <c r="P283" i="1"/>
  <c r="O283" i="1"/>
  <c r="N283" i="1" l="1"/>
  <c r="Q283" i="1"/>
  <c r="M284" i="1" l="1"/>
  <c r="R284" i="1" l="1"/>
  <c r="P284" i="1" s="1"/>
  <c r="O284" i="1" l="1"/>
  <c r="N284" i="1" s="1"/>
  <c r="Q284" i="1"/>
  <c r="M285" i="1" l="1"/>
  <c r="R285" i="1" l="1"/>
  <c r="P285" i="1" s="1"/>
  <c r="O285" i="1" l="1"/>
  <c r="N285" i="1" s="1"/>
  <c r="Q285" i="1"/>
  <c r="M286" i="1" l="1"/>
  <c r="R286" i="1" l="1"/>
  <c r="P286" i="1" l="1"/>
  <c r="Q286" i="1" s="1"/>
  <c r="O286" i="1"/>
  <c r="N286" i="1" l="1"/>
  <c r="M287" i="1"/>
  <c r="R287" i="1" l="1"/>
  <c r="P287" i="1" l="1"/>
  <c r="Q287" i="1" s="1"/>
  <c r="O287" i="1"/>
  <c r="N287" i="1" l="1"/>
  <c r="M288" i="1"/>
  <c r="R288" i="1" l="1"/>
  <c r="O288" i="1" s="1"/>
  <c r="P288" i="1" l="1"/>
  <c r="N288" i="1" l="1"/>
  <c r="Q288" i="1"/>
  <c r="M289" i="1"/>
  <c r="R289" i="1" l="1"/>
  <c r="O289" i="1" s="1"/>
  <c r="P289" i="1" l="1"/>
  <c r="Q289" i="1" l="1"/>
  <c r="N289" i="1"/>
  <c r="M290" i="1"/>
  <c r="R290" i="1" l="1"/>
  <c r="O290" i="1" l="1"/>
  <c r="P290" i="1"/>
  <c r="N290" i="1" l="1"/>
  <c r="Q290" i="1"/>
  <c r="M291" i="1" s="1"/>
  <c r="R291" i="1" l="1"/>
  <c r="P291" i="1" s="1"/>
  <c r="O291" i="1" l="1"/>
  <c r="N291" i="1" s="1"/>
  <c r="Q291" i="1"/>
  <c r="M292" i="1" l="1"/>
  <c r="R292" i="1" l="1"/>
  <c r="P292" i="1" s="1"/>
  <c r="O292" i="1" l="1"/>
  <c r="N292" i="1" s="1"/>
  <c r="Q292" i="1"/>
  <c r="M293" i="1" l="1"/>
  <c r="R293" i="1" l="1"/>
  <c r="O293" i="1" l="1"/>
  <c r="P293" i="1"/>
  <c r="Q293" i="1" s="1"/>
  <c r="N293" i="1" l="1"/>
  <c r="M294" i="1"/>
  <c r="R294" i="1" l="1"/>
  <c r="O294" i="1" l="1"/>
  <c r="P294" i="1"/>
  <c r="N294" i="1" l="1"/>
  <c r="Q294" i="1"/>
  <c r="M295" i="1" s="1"/>
  <c r="R295" i="1" l="1"/>
  <c r="O295" i="1"/>
  <c r="P295" i="1"/>
  <c r="N295" i="1" l="1"/>
  <c r="Q295" i="1"/>
  <c r="M296" i="1" l="1"/>
  <c r="R296" i="1" l="1"/>
  <c r="O296" i="1" s="1"/>
  <c r="P296" i="1" l="1"/>
  <c r="Q296" i="1" s="1"/>
  <c r="N296" i="1" l="1"/>
  <c r="M297" i="1"/>
  <c r="R297" i="1" l="1"/>
  <c r="P297" i="1"/>
  <c r="O297" i="1"/>
  <c r="Q297" i="1" l="1"/>
  <c r="N297" i="1"/>
  <c r="M298" i="1" l="1"/>
  <c r="R298" i="1" l="1"/>
  <c r="P298" i="1"/>
  <c r="O298" i="1" l="1"/>
  <c r="Q298" i="1"/>
  <c r="N298" i="1" l="1"/>
  <c r="M299" i="1"/>
  <c r="R299" i="1" l="1"/>
  <c r="P299" i="1" s="1"/>
  <c r="O299" i="1" l="1"/>
  <c r="N299" i="1" s="1"/>
  <c r="Q299" i="1"/>
  <c r="M300" i="1" l="1"/>
  <c r="R300" i="1" l="1"/>
  <c r="O300" i="1"/>
  <c r="P300" i="1" l="1"/>
  <c r="N300" i="1" s="1"/>
  <c r="Q300" i="1" l="1"/>
  <c r="M301" i="1" s="1"/>
  <c r="R301" i="1" l="1"/>
  <c r="O301" i="1" l="1"/>
  <c r="P301" i="1"/>
  <c r="N301" i="1" l="1"/>
  <c r="Q301" i="1"/>
  <c r="M302" i="1" s="1"/>
  <c r="R302" i="1" l="1"/>
  <c r="O302" i="1" l="1"/>
  <c r="P302" i="1"/>
  <c r="Q302" i="1" l="1"/>
  <c r="M303" i="1" s="1"/>
  <c r="N302" i="1"/>
  <c r="R303" i="1" l="1"/>
  <c r="O303" i="1" l="1"/>
  <c r="P303" i="1"/>
  <c r="N303" i="1" l="1"/>
  <c r="Q303" i="1"/>
  <c r="M304" i="1" s="1"/>
  <c r="R304" i="1" l="1"/>
  <c r="P304" i="1"/>
  <c r="O304" i="1"/>
  <c r="Q304" i="1" l="1"/>
  <c r="N304" i="1"/>
  <c r="M305" i="1" l="1"/>
  <c r="R305" i="1" l="1"/>
  <c r="P305" i="1"/>
  <c r="O305" i="1" l="1"/>
  <c r="N305" i="1" s="1"/>
  <c r="Q305" i="1"/>
  <c r="M306" i="1" l="1"/>
  <c r="R306" i="1" l="1"/>
  <c r="P306" i="1"/>
  <c r="O306" i="1"/>
  <c r="Q306" i="1" l="1"/>
  <c r="N306" i="1"/>
  <c r="M307" i="1" l="1"/>
  <c r="R307" i="1" l="1"/>
  <c r="O307" i="1"/>
  <c r="P307" i="1" l="1"/>
  <c r="N307" i="1" s="1"/>
  <c r="Q307" i="1" l="1"/>
  <c r="M308" i="1" s="1"/>
  <c r="R308" i="1" l="1"/>
  <c r="O308" i="1" l="1"/>
  <c r="P308" i="1"/>
  <c r="N308" i="1" l="1"/>
  <c r="Q308" i="1"/>
  <c r="M309" i="1" s="1"/>
  <c r="R309" i="1" l="1"/>
  <c r="O309" i="1" l="1"/>
  <c r="P309" i="1"/>
  <c r="Q309" i="1" l="1"/>
  <c r="M310" i="1" s="1"/>
  <c r="N309" i="1"/>
  <c r="R310" i="1" l="1"/>
  <c r="O310" i="1" s="1"/>
  <c r="P310" i="1"/>
  <c r="N310" i="1" l="1"/>
  <c r="Q310" i="1"/>
  <c r="M311" i="1" l="1"/>
  <c r="R311" i="1" l="1"/>
  <c r="P311" i="1" s="1"/>
  <c r="O311" i="1" l="1"/>
  <c r="Q311" i="1"/>
  <c r="N311" i="1" l="1"/>
  <c r="M312" i="1"/>
  <c r="R312" i="1" l="1"/>
  <c r="O312" i="1" s="1"/>
  <c r="P312" i="1" l="1"/>
  <c r="Q312" i="1" s="1"/>
  <c r="N312" i="1" l="1"/>
  <c r="M313" i="1"/>
  <c r="R313" i="1" l="1"/>
  <c r="P313" i="1" l="1"/>
  <c r="Q313" i="1" s="1"/>
  <c r="O313" i="1"/>
  <c r="N313" i="1" l="1"/>
  <c r="M314" i="1"/>
  <c r="R314" i="1" l="1"/>
  <c r="O314" i="1"/>
  <c r="P314" i="1"/>
  <c r="N314" i="1" l="1"/>
  <c r="Q314" i="1"/>
  <c r="M315" i="1" l="1"/>
  <c r="R315" i="1" l="1"/>
  <c r="O315" i="1" l="1"/>
  <c r="P315" i="1"/>
  <c r="Q315" i="1" l="1"/>
  <c r="M316" i="1" s="1"/>
  <c r="N315" i="1"/>
  <c r="R316" i="1" l="1"/>
  <c r="O316" i="1"/>
  <c r="P316" i="1" l="1"/>
  <c r="Q316" i="1" s="1"/>
  <c r="N316" i="1" l="1"/>
  <c r="M317" i="1"/>
  <c r="R317" i="1" l="1"/>
  <c r="O317" i="1"/>
  <c r="P317" i="1" l="1"/>
  <c r="Q317" i="1" s="1"/>
  <c r="N317" i="1" l="1"/>
  <c r="M318" i="1"/>
  <c r="R318" i="1" l="1"/>
  <c r="O318" i="1"/>
  <c r="P318" i="1" l="1"/>
  <c r="Q318" i="1" s="1"/>
  <c r="N318" i="1" l="1"/>
  <c r="M319" i="1"/>
  <c r="R319" i="1" l="1"/>
  <c r="O319" i="1" l="1"/>
  <c r="P319" i="1"/>
  <c r="N319" i="1" l="1"/>
  <c r="Q319" i="1"/>
  <c r="M320" i="1"/>
  <c r="R320" i="1" l="1"/>
  <c r="O320" i="1" l="1"/>
  <c r="P320" i="1"/>
  <c r="Q320" i="1" l="1"/>
  <c r="N320" i="1"/>
  <c r="M321" i="1"/>
  <c r="R321" i="1" l="1"/>
  <c r="P321" i="1" l="1"/>
  <c r="Q321" i="1" s="1"/>
  <c r="O321" i="1"/>
  <c r="N321" i="1" l="1"/>
  <c r="M322" i="1"/>
  <c r="R322" i="1" l="1"/>
  <c r="O322" i="1" l="1"/>
  <c r="P322" i="1"/>
  <c r="Q322" i="1" s="1"/>
  <c r="N322" i="1" l="1"/>
  <c r="M323" i="1"/>
  <c r="R323" i="1" l="1"/>
  <c r="P323" i="1"/>
  <c r="O323" i="1"/>
  <c r="Q323" i="1" l="1"/>
  <c r="N323" i="1"/>
  <c r="M324" i="1" l="1"/>
  <c r="R324" i="1" l="1"/>
  <c r="P324" i="1"/>
  <c r="O324" i="1" l="1"/>
  <c r="N324" i="1" s="1"/>
  <c r="Q324" i="1"/>
  <c r="M325" i="1" l="1"/>
  <c r="R325" i="1" l="1"/>
  <c r="O325" i="1" l="1"/>
  <c r="P325" i="1"/>
  <c r="N325" i="1" l="1"/>
  <c r="Q325" i="1"/>
  <c r="M326" i="1" s="1"/>
  <c r="R326" i="1" l="1"/>
  <c r="P326" i="1" s="1"/>
  <c r="O326" i="1"/>
  <c r="Q326" i="1" l="1"/>
  <c r="N326" i="1"/>
  <c r="M327" i="1" l="1"/>
  <c r="R327" i="1" l="1"/>
  <c r="O327" i="1" l="1"/>
  <c r="P327" i="1"/>
  <c r="N327" i="1" l="1"/>
  <c r="Q327" i="1"/>
  <c r="M328" i="1" l="1"/>
  <c r="R328" i="1" s="1"/>
  <c r="O328" i="1" l="1"/>
  <c r="P328" i="1"/>
  <c r="Q328" i="1" l="1"/>
  <c r="M329" i="1" s="1"/>
  <c r="N328" i="1"/>
  <c r="R329" i="1" l="1"/>
  <c r="O329" i="1" l="1"/>
  <c r="P329" i="1"/>
  <c r="Q329" i="1" s="1"/>
  <c r="N329" i="1" l="1"/>
  <c r="M330" i="1"/>
  <c r="R330" i="1" l="1"/>
  <c r="O330" i="1" l="1"/>
  <c r="P330" i="1"/>
  <c r="Q330" i="1" l="1"/>
  <c r="M331" i="1" s="1"/>
  <c r="N330" i="1"/>
  <c r="R331" i="1" l="1"/>
  <c r="O331" i="1" l="1"/>
  <c r="P331" i="1"/>
  <c r="N331" i="1" l="1"/>
  <c r="Q331" i="1"/>
  <c r="M332" i="1" s="1"/>
  <c r="R332" i="1" l="1"/>
  <c r="P332" i="1" s="1"/>
  <c r="O332" i="1" l="1"/>
  <c r="N332" i="1" s="1"/>
  <c r="Q332" i="1"/>
  <c r="M333" i="1" l="1"/>
  <c r="R333" i="1" l="1"/>
  <c r="P333" i="1" s="1"/>
  <c r="O333" i="1" l="1"/>
  <c r="N333" i="1" s="1"/>
  <c r="Q333" i="1"/>
  <c r="M334" i="1" l="1"/>
  <c r="R334" i="1" l="1"/>
  <c r="P334" i="1" l="1"/>
  <c r="Q334" i="1" s="1"/>
  <c r="O334" i="1"/>
  <c r="N334" i="1" l="1"/>
  <c r="M335" i="1"/>
  <c r="R335" i="1" l="1"/>
  <c r="O335" i="1" l="1"/>
  <c r="P335" i="1"/>
  <c r="N335" i="1" l="1"/>
  <c r="Q335" i="1"/>
  <c r="M336" i="1" l="1"/>
  <c r="R336" i="1" s="1"/>
  <c r="O336" i="1" l="1"/>
  <c r="P336" i="1"/>
  <c r="N336" i="1" l="1"/>
  <c r="Q336" i="1"/>
  <c r="M337" i="1"/>
  <c r="R337" i="1" l="1"/>
  <c r="P337" i="1"/>
  <c r="O337" i="1"/>
  <c r="Q337" i="1" l="1"/>
  <c r="N337" i="1"/>
  <c r="M338" i="1" l="1"/>
  <c r="R338" i="1" l="1"/>
  <c r="O338" i="1"/>
  <c r="P338" i="1" l="1"/>
  <c r="Q338" i="1" l="1"/>
  <c r="M339" i="1" s="1"/>
  <c r="N338" i="1"/>
  <c r="R339" i="1" l="1"/>
  <c r="P339" i="1" s="1"/>
  <c r="O339" i="1"/>
  <c r="Q339" i="1" l="1"/>
  <c r="N339" i="1"/>
  <c r="M340" i="1" l="1"/>
  <c r="R340" i="1" l="1"/>
  <c r="O340" i="1" s="1"/>
  <c r="P340" i="1"/>
  <c r="N340" i="1" l="1"/>
  <c r="Q340" i="1"/>
  <c r="M341" i="1" l="1"/>
  <c r="R341" i="1" l="1"/>
  <c r="O341" i="1" s="1"/>
  <c r="P341" i="1"/>
  <c r="Q341" i="1" l="1"/>
  <c r="N341" i="1"/>
  <c r="M342" i="1" l="1"/>
  <c r="R342" i="1" l="1"/>
  <c r="P342" i="1"/>
  <c r="O342" i="1"/>
  <c r="Q342" i="1" l="1"/>
  <c r="N342" i="1"/>
  <c r="M343" i="1" l="1"/>
  <c r="R343" i="1" l="1"/>
  <c r="P343" i="1"/>
  <c r="O343" i="1"/>
  <c r="Q343" i="1" l="1"/>
  <c r="N343" i="1"/>
  <c r="M344" i="1" l="1"/>
  <c r="R344" i="1" l="1"/>
  <c r="O344" i="1"/>
  <c r="P344" i="1"/>
  <c r="N344" i="1" l="1"/>
  <c r="Q344" i="1"/>
  <c r="M345" i="1" l="1"/>
  <c r="R345" i="1" l="1"/>
  <c r="O345" i="1" s="1"/>
  <c r="P345" i="1" l="1"/>
  <c r="N345" i="1" s="1"/>
  <c r="Q345" i="1" l="1"/>
  <c r="M346" i="1"/>
  <c r="R346" i="1" l="1"/>
  <c r="O346" i="1"/>
  <c r="P346" i="1"/>
  <c r="N346" i="1" l="1"/>
  <c r="Q346" i="1"/>
  <c r="M347" i="1" l="1"/>
  <c r="R347" i="1" l="1"/>
  <c r="O347" i="1"/>
  <c r="P347" i="1"/>
  <c r="N347" i="1" l="1"/>
  <c r="Q347" i="1"/>
  <c r="M348" i="1" l="1"/>
  <c r="R348" i="1" l="1"/>
  <c r="P348" i="1"/>
  <c r="O348" i="1"/>
  <c r="Q348" i="1" l="1"/>
  <c r="N348" i="1"/>
  <c r="M349" i="1" l="1"/>
  <c r="R349" i="1" l="1"/>
  <c r="P349" i="1"/>
  <c r="O349" i="1"/>
  <c r="Q349" i="1" l="1"/>
  <c r="N349" i="1"/>
  <c r="M350" i="1" l="1"/>
  <c r="R350" i="1" l="1"/>
  <c r="O350" i="1"/>
  <c r="P350" i="1"/>
  <c r="N350" i="1" l="1"/>
  <c r="Q350" i="1"/>
  <c r="M351" i="1" l="1"/>
  <c r="R351" i="1" l="1"/>
  <c r="O351" i="1" s="1"/>
  <c r="P351" i="1" l="1"/>
  <c r="Q351" i="1" s="1"/>
  <c r="N351" i="1"/>
  <c r="M352" i="1" l="1"/>
  <c r="R352" i="1" l="1"/>
  <c r="O352" i="1" l="1"/>
  <c r="P352" i="1"/>
  <c r="N352" i="1" l="1"/>
  <c r="Q352" i="1"/>
  <c r="M353" i="1" l="1"/>
  <c r="R353" i="1" l="1"/>
  <c r="O353" i="1" s="1"/>
  <c r="P353" i="1" l="1"/>
  <c r="Q353" i="1" l="1"/>
  <c r="N353" i="1"/>
  <c r="M354" i="1" l="1"/>
  <c r="R354" i="1" l="1"/>
  <c r="O354" i="1" l="1"/>
  <c r="P354" i="1"/>
  <c r="Q354" i="1" l="1"/>
  <c r="N354" i="1"/>
  <c r="M355" i="1" l="1"/>
  <c r="R355" i="1" l="1"/>
  <c r="O355" i="1" s="1"/>
  <c r="P355" i="1" l="1"/>
  <c r="N355" i="1" s="1"/>
  <c r="Q355" i="1" l="1"/>
  <c r="M356" i="1"/>
  <c r="R356" i="1" l="1"/>
  <c r="O356" i="1" s="1"/>
  <c r="P356" i="1" l="1"/>
  <c r="N356" i="1" s="1"/>
  <c r="Q356" i="1" l="1"/>
  <c r="M357" i="1"/>
  <c r="R357" i="1" l="1"/>
  <c r="O357" i="1" s="1"/>
  <c r="P357" i="1"/>
  <c r="N357" i="1" l="1"/>
  <c r="Q357" i="1"/>
  <c r="M358" i="1" l="1"/>
  <c r="R358" i="1" l="1"/>
  <c r="O358" i="1" s="1"/>
  <c r="P358" i="1" l="1"/>
  <c r="Q358" i="1" s="1"/>
  <c r="N358" i="1"/>
  <c r="M359" i="1" l="1"/>
  <c r="R359" i="1" l="1"/>
  <c r="O359" i="1" l="1"/>
  <c r="P359" i="1"/>
  <c r="Q359" i="1" l="1"/>
  <c r="N359" i="1"/>
  <c r="M360" i="1" l="1"/>
  <c r="R360" i="1" l="1"/>
  <c r="O360" i="1"/>
  <c r="P360" i="1" l="1"/>
  <c r="Q360" i="1" l="1"/>
  <c r="N360" i="1"/>
  <c r="M361" i="1" l="1"/>
  <c r="R361" i="1" l="1"/>
  <c r="P361" i="1" s="1"/>
  <c r="O361" i="1"/>
  <c r="Q361" i="1" l="1"/>
  <c r="N361" i="1"/>
  <c r="M362" i="1" l="1"/>
  <c r="R362" i="1" l="1"/>
  <c r="O362" i="1"/>
  <c r="P362" i="1"/>
  <c r="N362" i="1" l="1"/>
  <c r="Q362" i="1"/>
  <c r="M363" i="1" l="1"/>
  <c r="R363" i="1" l="1"/>
  <c r="O363" i="1"/>
  <c r="P363" i="1" l="1"/>
  <c r="Q363" i="1" l="1"/>
  <c r="N363" i="1"/>
  <c r="M364" i="1" l="1"/>
  <c r="R364" i="1" l="1"/>
  <c r="P364" i="1"/>
  <c r="Q364" i="1" l="1"/>
  <c r="O364" i="1"/>
  <c r="N364" i="1" l="1"/>
  <c r="M365" i="1"/>
  <c r="R365" i="1" l="1"/>
  <c r="O365" i="1" l="1"/>
  <c r="P365" i="1"/>
  <c r="Q365" i="1" s="1"/>
  <c r="N365" i="1" l="1"/>
  <c r="M366" i="1"/>
  <c r="R366" i="1" l="1"/>
  <c r="P366" i="1" l="1"/>
  <c r="O366" i="1"/>
  <c r="N366" i="1" l="1"/>
  <c r="Q366" i="1"/>
  <c r="M367" i="1" l="1"/>
  <c r="R367" i="1" l="1"/>
  <c r="P367" i="1" s="1"/>
  <c r="O367" i="1" l="1"/>
  <c r="N367" i="1" s="1"/>
  <c r="Q367" i="1"/>
  <c r="M368" i="1" l="1"/>
  <c r="R368" i="1" l="1"/>
  <c r="O368" i="1"/>
  <c r="P368" i="1"/>
  <c r="Q368" i="1" l="1"/>
  <c r="N368" i="1"/>
  <c r="M369" i="1" l="1"/>
  <c r="R369" i="1" l="1"/>
  <c r="P369" i="1" s="1"/>
  <c r="O369" i="1" l="1"/>
  <c r="N369" i="1" s="1"/>
  <c r="Q369" i="1"/>
  <c r="M370" i="1" l="1"/>
  <c r="R370" i="1" l="1"/>
  <c r="O370" i="1"/>
  <c r="P370" i="1" l="1"/>
  <c r="Q370" i="1" l="1"/>
  <c r="N370" i="1"/>
  <c r="M371" i="1" l="1"/>
  <c r="R371" i="1" l="1"/>
  <c r="P371" i="1" s="1"/>
  <c r="O371" i="1" l="1"/>
  <c r="N371" i="1" s="1"/>
  <c r="Q371" i="1"/>
  <c r="M372" i="1" l="1"/>
  <c r="R372" i="1" l="1"/>
  <c r="P372" i="1"/>
  <c r="O372" i="1"/>
  <c r="N372" i="1" l="1"/>
  <c r="Q372" i="1"/>
  <c r="M373" i="1" l="1"/>
  <c r="R373" i="1" l="1"/>
  <c r="P373" i="1"/>
  <c r="O373" i="1"/>
  <c r="Q373" i="1" l="1"/>
  <c r="N373" i="1"/>
  <c r="M374" i="1" l="1"/>
  <c r="R374" i="1" l="1"/>
  <c r="O374" i="1" l="1"/>
  <c r="P374" i="1"/>
  <c r="Q374" i="1" l="1"/>
  <c r="N374" i="1"/>
  <c r="M375" i="1" l="1"/>
  <c r="R375" i="1" l="1"/>
  <c r="O375" i="1" l="1"/>
  <c r="P375" i="1"/>
  <c r="P15" i="1" l="1"/>
  <c r="Q375" i="1"/>
  <c r="N375" i="1"/>
  <c r="O1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2C6A68-36CE-48AE-8D80-20F058CEA853}" keepAlive="1" name="Consulta - Evoluci_n_del_Eur_bor_con_Diferenciales (2)" description="Conexión a la consulta 'Evoluci_n_del_Eur_bor_con_Diferenciales (2)' en el libro." type="5" refreshedVersion="8" background="1" saveData="1">
    <dbPr connection="Provider=Microsoft.Mashup.OleDb.1;Data Source=$Workbook$;Location=&quot;Evoluci_n_del_Eur_bor_con_Diferenciales (2)&quot;;Extended Properties=&quot;&quot;" command="SELECT * FROM [Evoluci_n_del_Eur_bor_con_Diferenciales (2)]"/>
  </connection>
</connections>
</file>

<file path=xl/sharedStrings.xml><?xml version="1.0" encoding="utf-8"?>
<sst xmlns="http://schemas.openxmlformats.org/spreadsheetml/2006/main" count="280" uniqueCount="163">
  <si>
    <t>Compra</t>
  </si>
  <si>
    <t>Hipoteca</t>
  </si>
  <si>
    <t>Plazo (Meses)</t>
  </si>
  <si>
    <t>Tipo Interés</t>
  </si>
  <si>
    <t>Años</t>
  </si>
  <si>
    <t>Periodos</t>
  </si>
  <si>
    <t>Cuota</t>
  </si>
  <si>
    <t>Total</t>
  </si>
  <si>
    <t>Capital Devuelto</t>
  </si>
  <si>
    <t>Capital Pendiente</t>
  </si>
  <si>
    <t>Amortización Reducción Cuota</t>
  </si>
  <si>
    <t>Amortizacíon Reducción Plazo</t>
  </si>
  <si>
    <t>Cuota Mensual Inicial</t>
  </si>
  <si>
    <t>Nuevo Plazo</t>
  </si>
  <si>
    <t>Nueva Cuota</t>
  </si>
  <si>
    <t>Nuevo Capital Pendiente Reducción Plazo</t>
  </si>
  <si>
    <t>Nuevo Capital Pendiente Reducción Cuota</t>
  </si>
  <si>
    <t>Nuevo Capital Devuelto</t>
  </si>
  <si>
    <t>Cuadro Amortización con Amortización Parcial que Reduce Cuota</t>
  </si>
  <si>
    <t>Coeficiente Días</t>
  </si>
  <si>
    <t>Intereses Iniciales</t>
  </si>
  <si>
    <t>Intereses Amortización Plazo</t>
  </si>
  <si>
    <t>Intereses Amortización Cuota</t>
  </si>
  <si>
    <t>Cuadro Amortización con Amortización Parcial que Reduce Plazo</t>
  </si>
  <si>
    <t>¿Cuáles son los gastos que tengo a la hora de contratar una nueva hipoteca?</t>
  </si>
  <si>
    <t>Tasación</t>
  </si>
  <si>
    <t>¿Cuál es el precio de compra de la vivienda?</t>
  </si>
  <si>
    <t>Notaría</t>
  </si>
  <si>
    <t>Registro</t>
  </si>
  <si>
    <t>Gestoría</t>
  </si>
  <si>
    <t>¿Qué impuestos tengo que pagar por la compra?</t>
  </si>
  <si>
    <t>Comunidad Autónoma</t>
  </si>
  <si>
    <t>Andalucía</t>
  </si>
  <si>
    <t>Aragón</t>
  </si>
  <si>
    <t>Asturias</t>
  </si>
  <si>
    <t>Baleares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</si>
  <si>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</si>
  <si>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</si>
  <si>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</si>
  <si>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</si>
  <si>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</si>
  <si>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</si>
  <si>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</si>
  <si>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</si>
  <si>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</si>
  <si>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La Rioja</t>
  </si>
  <si>
    <t>Comunidad Valenciana</t>
  </si>
  <si>
    <t>Tipo General del ITP</t>
  </si>
  <si>
    <t>Condiciones para Tipos Reducidos o Variaciones</t>
  </si>
  <si>
    <t>Tipo general.</t>
  </si>
  <si>
    <t>Vivienda habitual ≤ 150.000€.</t>
  </si>
  <si>
    <t>Menores de 35 años, víctimas de violencia doméstica o terrorismo, o en municipios con despoblación.</t>
  </si>
  <si>
    <t>Viviendas hasta 400.000€.</t>
  </si>
  <si>
    <t>Viviendas de mayor valor o segundas residencias.</t>
  </si>
  <si>
    <t>Vivienda habitual ≤ 300.000€.</t>
  </si>
  <si>
    <t>Viviendas de protección oficial (VPO).</t>
  </si>
  <si>
    <t>Viviendas de menor valor.</t>
  </si>
  <si>
    <t>Viviendas que superan ciertos límites económicos.</t>
  </si>
  <si>
    <t>Vivienda habitual ≤ 270.151,20€ para menores de 36 años, familias numerosas o personas con discapacidad.</t>
  </si>
  <si>
    <t>Familias numerosas, monoparentales o personas con discapacidad.</t>
  </si>
  <si>
    <t>Viviendas de protección oficial.</t>
  </si>
  <si>
    <t>Vivienda habitual ≤ 120.000€.</t>
  </si>
  <si>
    <t>Familias numerosas, personas con discapacidad ≥ 65% o menores de 36 años con límites de renta.</t>
  </si>
  <si>
    <t>Primera vivienda habitual ≤ 180.000€ financiada ≥ 50% con hipoteca.</t>
  </si>
  <si>
    <t>Menores de 36 años, familias numerosas, monoparentales o personas con discapacidad ≥ 65%.</t>
  </si>
  <si>
    <t>Viviendas de lujo o de valor elevado.</t>
  </si>
  <si>
    <t>Familias numerosas, menores de 32 años o personas con discapacidad.</t>
  </si>
  <si>
    <t>Vivienda habitual ≤ 122.000€ y límites de renta.</t>
  </si>
  <si>
    <t>Personas con discapacidad ≥ 65%, familias numerosas, menores de 36 años o víctimas de violencia de género para vivienda habitual ≤ 150.000€.</t>
  </si>
  <si>
    <t>Familias numerosas en vivienda habitual.</t>
  </si>
  <si>
    <t>Menores de 40 años con base imponible ≤ 40.000€ para vivienda habitual.</t>
  </si>
  <si>
    <t>Viviendas de protección oficial, menores de 36 años o personas con discapacidad.</t>
  </si>
  <si>
    <t>Viviendas de protección pública ≤ 180.000€.</t>
  </si>
  <si>
    <t>Familias numerosas, monoparentales, personas con discapacidad o víctimas de violencia de género.</t>
  </si>
  <si>
    <t>Navarra</t>
  </si>
  <si>
    <t>Tipo general para la transmisión de inmuebles.</t>
  </si>
  <si>
    <t>Viviendas habituales de menores de 30 años o familias numerosas.</t>
  </si>
  <si>
    <t>País Vasco</t>
  </si>
  <si>
    <t>Tipo general, incluye viviendas habituales.</t>
  </si>
  <si>
    <t>Familias numerosas o viviendas de protección oficial.</t>
  </si>
  <si>
    <t>Fuentes: Información basada en normativas fiscales de comunidades autónomas y análisis de portales especializados en fiscalidad inmobiliaria, como Idealista, Fotocasa y Kelisto. Fecha de los datos: Diciembre 2024. Advertencia: Esta tabla es orientativa y está sujeta a cambios en la normativa fiscal de cada comunidad autónoma. Se recomienda verificar la información con fuentes oficiales o consultar con un asesor fiscal para garantizar la precisión de los datos.</t>
  </si>
  <si>
    <t>Tipo General de IVA</t>
  </si>
  <si>
    <t>Excepciones y Consideraciones</t>
  </si>
  <si>
    <t>Península y Baleares</t>
  </si>
  <si>
    <r>
      <t xml:space="preserve">- </t>
    </r>
    <r>
      <rPr>
        <b/>
        <sz val="11"/>
        <color theme="1"/>
        <rFont val="Aptos Narrow"/>
        <family val="2"/>
        <scheme val="minor"/>
      </rPr>
      <t>Viviendas de Protección Oficial (VPO) de régimen especial o de promoción pública</t>
    </r>
    <r>
      <rPr>
        <sz val="11"/>
        <color theme="1"/>
        <rFont val="Aptos Narrow"/>
        <family val="2"/>
        <scheme val="minor"/>
      </rPr>
      <t>: IVA reducido al 4%.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</si>
  <si>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Locales comerciales y más de dos plazas de garaje</t>
    </r>
    <r>
      <rPr>
        <sz val="11"/>
        <color theme="1"/>
        <rFont val="Aptos Narrow"/>
        <family val="2"/>
        <scheme val="minor"/>
      </rPr>
      <t>: IVA al 21%.</t>
    </r>
  </si>
  <si>
    <t>No se aplica IVA</t>
  </si>
  <si>
    <r>
      <t xml:space="preserve">- Se aplica el </t>
    </r>
    <r>
      <rPr>
        <b/>
        <sz val="11"/>
        <color theme="1"/>
        <rFont val="Aptos Narrow"/>
        <family val="2"/>
        <scheme val="minor"/>
      </rPr>
      <t>Impuesto General Indirecto Canario (IGIC)</t>
    </r>
    <r>
      <rPr>
        <sz val="11"/>
        <color theme="1"/>
        <rFont val="Aptos Narrow"/>
        <family val="2"/>
        <scheme val="minor"/>
      </rPr>
      <t xml:space="preserve"> al 6,5% para viviendas nuevas.</t>
    </r>
  </si>
  <si>
    <t>Ceuta y Melilla</t>
  </si>
  <si>
    <r>
      <t xml:space="preserve">- Se aplica el </t>
    </r>
    <r>
      <rPr>
        <b/>
        <sz val="11"/>
        <color theme="1"/>
        <rFont val="Aptos Narrow"/>
        <family val="2"/>
        <scheme val="minor"/>
      </rPr>
      <t>Impuesto sobre la Producción, los Servicios y la Importación (IPSI)</t>
    </r>
    <r>
      <rPr>
        <sz val="11"/>
        <color theme="1"/>
        <rFont val="Aptos Narrow"/>
        <family val="2"/>
        <scheme val="minor"/>
      </rPr>
      <t xml:space="preserve"> al 4%.</t>
    </r>
  </si>
  <si>
    <t>Notas Importantes:</t>
  </si>
  <si>
    <r>
      <t xml:space="preserve">Es fundamental tener en cuenta que, además del IVA, la compra de una vivienda nueva está sujeta al </t>
    </r>
    <r>
      <rPr>
        <b/>
        <sz val="11"/>
        <color theme="1"/>
        <rFont val="Aptos Narrow"/>
        <family val="2"/>
        <scheme val="minor"/>
      </rPr>
      <t>Impuesto de Actos Jurídicos Documentados (IAJD)</t>
    </r>
    <r>
      <rPr>
        <sz val="11"/>
        <color theme="1"/>
        <rFont val="Aptos Narrow"/>
        <family val="2"/>
        <scheme val="minor"/>
      </rPr>
      <t>, cuyo tipo impositivo varía según la comunidad autónoma, generalmente entre el 0,5% y el 1,5% del precio de la vivienda.</t>
    </r>
  </si>
  <si>
    <r>
      <t xml:space="preserve">Para obtener información detallada y actualizada sobre los impuestos aplicables en cada comunidad autónoma, se recomienda consultar con la </t>
    </r>
    <r>
      <rPr>
        <b/>
        <sz val="11"/>
        <color theme="1"/>
        <rFont val="Aptos Narrow"/>
        <family val="2"/>
        <scheme val="minor"/>
      </rPr>
      <t>Agencia Tributaria</t>
    </r>
    <r>
      <rPr>
        <sz val="11"/>
        <color theme="1"/>
        <rFont val="Aptos Narrow"/>
        <family val="2"/>
        <scheme val="minor"/>
      </rPr>
      <t xml:space="preserve"> o con un asesor fiscal especializado.</t>
    </r>
  </si>
  <si>
    <r>
      <t>Anexos y Garajes</t>
    </r>
    <r>
      <rPr>
        <sz val="11"/>
        <color theme="1"/>
        <rFont val="Aptos Narrow"/>
        <family val="2"/>
        <scheme val="minor"/>
      </rPr>
      <t>: La compra conjunta de hasta dos plazas de garaje y anexos como trasteros asociados a la vivienda tributa al mismo tipo que la vivienda (10% de IVA).</t>
    </r>
    <r>
      <rPr>
        <b/>
        <sz val="11"/>
        <color theme="1"/>
        <rFont val="Aptos Narrow"/>
        <family val="2"/>
        <scheme val="minor"/>
      </rPr>
      <t xml:space="preserve"> A partir de la tercera plaza de garaje, se aplica el tipo general del 21% de IVA.</t>
    </r>
  </si>
  <si>
    <t>Tipo General del IAJD</t>
  </si>
  <si>
    <t>Condiciones para Tipos Reducidos o Bonificaciones</t>
  </si>
  <si>
    <r>
      <t xml:space="preserve">- </t>
    </r>
    <r>
      <rPr>
        <b/>
        <sz val="11"/>
        <color theme="1"/>
        <rFont val="Aptos Narrow"/>
        <family val="2"/>
        <scheme val="minor"/>
      </rPr>
      <t>0,3%</t>
    </r>
    <r>
      <rPr>
        <sz val="11"/>
        <color theme="1"/>
        <rFont val="Aptos Narrow"/>
        <family val="2"/>
        <scheme val="minor"/>
      </rPr>
      <t xml:space="preserve"> para menores de 35 años en adquisición de vivienda habitual.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</si>
  <si>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0,1%</t>
    </r>
    <r>
      <rPr>
        <sz val="11"/>
        <color theme="1"/>
        <rFont val="Aptos Narrow"/>
        <family val="2"/>
        <scheme val="minor"/>
      </rPr>
      <t xml:space="preserve"> para personas con discapacidad igual o superior al 33% en adquisición de vivienda habitual.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</si>
  <si>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0,1%</t>
    </r>
    <r>
      <rPr>
        <sz val="11"/>
        <color theme="1"/>
        <rFont val="Aptos Narrow"/>
        <family val="2"/>
        <scheme val="minor"/>
      </rPr>
      <t xml:space="preserve"> para familias numerosas en adquisición de vivienda habitual de valor no superior a 180.000€.</t>
    </r>
  </si>
  <si>
    <t>- Bonificación del 60% para familias numerosas en adquisición de vivienda habitual.</t>
  </si>
  <si>
    <t>- Bonificación del 30% para menores de 35 años, personas con discapacidad igual o superior al 65% o mujeres víctimas de violencia de género, en adquisición de vivienda habitual de valor no superior a 100.000€.</t>
  </si>
  <si>
    <r>
      <t xml:space="preserve">- </t>
    </r>
    <r>
      <rPr>
        <b/>
        <sz val="11"/>
        <color theme="1"/>
        <rFont val="Aptos Narrow"/>
        <family val="2"/>
        <scheme val="minor"/>
      </rPr>
      <t>0,3%</t>
    </r>
    <r>
      <rPr>
        <sz val="11"/>
        <color theme="1"/>
        <rFont val="Aptos Narrow"/>
        <family val="2"/>
        <scheme val="minor"/>
      </rPr>
      <t xml:space="preserve"> para beneficiarios de ayudas económicas de la Administración en adquisición de vivienda habitual.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</si>
  <si>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0,3%</t>
    </r>
    <r>
      <rPr>
        <sz val="11"/>
        <color theme="1"/>
        <rFont val="Aptos Narrow"/>
        <family val="2"/>
        <scheme val="minor"/>
      </rPr>
      <t xml:space="preserve"> para obra nueva o división horizontal de edificios destinados a viviendas en alquiler para vivienda habitual.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</si>
  <si>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0,5%</t>
    </r>
    <r>
      <rPr>
        <sz val="11"/>
        <color theme="1"/>
        <rFont val="Aptos Narrow"/>
        <family val="2"/>
        <scheme val="minor"/>
      </rPr>
      <t xml:space="preserve"> para inmuebles que constituyan el domicilio fiscal o centro de trabajo de empresas de nueva creación.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</si>
  <si>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0,4%</t>
    </r>
    <r>
      <rPr>
        <sz val="11"/>
        <color theme="1"/>
        <rFont val="Aptos Narrow"/>
        <family val="2"/>
        <scheme val="minor"/>
      </rPr>
      <t xml:space="preserve"> para adquisición de vivienda habitual por familias numerosas, menores de 35 años o personas con discapacidad.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</si>
  <si>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0,01%</t>
    </r>
    <r>
      <rPr>
        <sz val="11"/>
        <color theme="1"/>
        <rFont val="Aptos Narrow"/>
        <family val="2"/>
        <scheme val="minor"/>
      </rPr>
      <t xml:space="preserve"> para adquisición de vivienda habitual en municipios rurales por menores de 36 años.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</si>
  <si>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0,5%</t>
    </r>
    <r>
      <rPr>
        <sz val="11"/>
        <color theme="1"/>
        <rFont val="Aptos Narrow"/>
        <family val="2"/>
        <scheme val="minor"/>
      </rPr>
      <t xml:space="preserve"> para inmuebles que sean sede social o centro de trabajo de empresas.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</si>
  <si>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0,75%</t>
    </r>
    <r>
      <rPr>
        <sz val="11"/>
        <color theme="1"/>
        <rFont val="Aptos Narrow"/>
        <family val="2"/>
        <scheme val="minor"/>
      </rPr>
      <t xml:space="preserve"> para adquisición de vivienda habitual por menores de 36 años, familias numerosas o personas con discapacidad.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</si>
  <si>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0,75%</t>
    </r>
    <r>
      <rPr>
        <sz val="11"/>
        <color theme="1"/>
        <rFont val="Aptos Narrow"/>
        <family val="2"/>
        <scheme val="minor"/>
      </rPr>
      <t xml:space="preserve"> para adquisición de vivienda habitual por menores de 32 años, familias numerosas o personas con discapacidad.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</si>
  <si>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0,1%</t>
    </r>
    <r>
      <rPr>
        <sz val="11"/>
        <color theme="1"/>
        <rFont val="Aptos Narrow"/>
        <family val="2"/>
        <scheme val="minor"/>
      </rPr>
      <t xml:space="preserve"> para viviendas de protección oficial.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</si>
  <si>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0,1%</t>
    </r>
    <r>
      <rPr>
        <sz val="11"/>
        <color theme="1"/>
        <rFont val="Aptos Narrow"/>
        <family val="2"/>
        <scheme val="minor"/>
      </rPr>
      <t xml:space="preserve"> para adquisición de vivienda habitual por menores de 35 años, familias numerosas o personas con discapacidad.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</si>
  <si>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0,5%</t>
    </r>
    <r>
      <rPr>
        <sz val="11"/>
        <color theme="1"/>
        <rFont val="Aptos Narrow"/>
        <family val="2"/>
        <scheme val="minor"/>
      </rPr>
      <t xml:space="preserve"> para adquisición de vivienda habitual por menores de 35 años, familias numerosas o personas con discapacidad.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</si>
  <si>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0,5%</t>
    </r>
    <r>
      <rPr>
        <sz val="11"/>
        <color theme="1"/>
        <rFont val="Aptos Narrow"/>
        <family val="2"/>
        <scheme val="minor"/>
      </rPr>
      <t xml:space="preserve"> para adquisición de vivienda habitual por menores de 36 años, familias numerosas o personas con discapacidad.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</si>
  <si>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0,5%</t>
    </r>
    <r>
      <rPr>
        <sz val="11"/>
        <color theme="1"/>
        <rFont val="Aptos Narrow"/>
        <family val="2"/>
        <scheme val="minor"/>
      </rPr>
      <t xml:space="preserve"> para adquisición de vivienda habitual por familias numerosas.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</si>
  <si>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0,75%</t>
    </r>
    <r>
      <rPr>
        <sz val="11"/>
        <color theme="1"/>
        <rFont val="Aptos Narrow"/>
        <family val="2"/>
        <scheme val="minor"/>
      </rPr>
      <t xml:space="preserve"> para adquisición de vivienda habitual por menores de 35 años, familias numerosas o personas con discapacidad.</t>
    </r>
  </si>
  <si>
    <r>
      <t xml:space="preserve">- </t>
    </r>
    <r>
      <rPr>
        <b/>
        <sz val="11"/>
        <color theme="1"/>
        <rFont val="Aptos Narrow"/>
        <family val="2"/>
        <scheme val="minor"/>
      </rPr>
      <t>0,25%</t>
    </r>
    <r>
      <rPr>
        <sz val="11"/>
        <color theme="1"/>
        <rFont val="Aptos Narrow"/>
        <family val="2"/>
        <scheme val="minor"/>
      </rPr>
      <t xml:space="preserve"> para adquisición de vivienda habitual por menores de 30 años, familias numerosas o personas con discapacidad.</t>
    </r>
  </si>
  <si>
    <t>- Exento en la mayoría de los casos.</t>
  </si>
  <si>
    <t>Ceuta</t>
  </si>
  <si>
    <r>
      <t xml:space="preserve">- </t>
    </r>
    <r>
      <rPr>
        <b/>
        <sz val="11"/>
        <color theme="1"/>
        <rFont val="Aptos Narrow"/>
        <family val="2"/>
        <scheme val="minor"/>
      </rPr>
      <t>0,3%</t>
    </r>
    <r>
      <rPr>
        <sz val="11"/>
        <color theme="1"/>
        <rFont val="Aptos Narrow"/>
        <family val="2"/>
        <scheme val="minor"/>
      </rPr>
      <t xml:space="preserve"> para adquisición de vivienda habitual por menores de 35 años, familias numerosas o personas con discapacidad.</t>
    </r>
  </si>
  <si>
    <t>Melilla</t>
  </si>
  <si>
    <r>
      <t>Nota:</t>
    </r>
    <r>
      <rPr>
        <sz val="11"/>
        <color theme="1"/>
        <rFont val="Aptos Narrow"/>
        <family val="2"/>
        <scheme val="minor"/>
      </rPr>
      <t xml:space="preserve"> Las condiciones para acceder a tipos reducidos o bonificaciones del IAJD pueden estar sujetas a requisitos adicionales, como límites de ingresos, valor máximo de la vivienda o características personales del comprador. Además, estas condiciones pueden variar con el tiempo debido a cambios legislativos. Por ello, se recomienda consultar la normativa específica de la comunidad autónoma correspondiente o acudir a asesores fiscales para obtener información actualizada y detallada.</t>
    </r>
  </si>
  <si>
    <t xml:space="preserve">  ¿Qué tipo de vivienda es?</t>
  </si>
  <si>
    <t xml:space="preserve">  ¿En que Comunidad Autónoma Compro?</t>
  </si>
  <si>
    <t xml:space="preserve">     Impuesto de Transmisiones Patrimoniales (ITP)</t>
  </si>
  <si>
    <t xml:space="preserve">     Impuesto sobre el Valor Añadido (IVA)</t>
  </si>
  <si>
    <t xml:space="preserve">     Impuesto de Actos Jurídicos Documentados (IAJD)</t>
  </si>
  <si>
    <t>Total Gastos</t>
  </si>
  <si>
    <t>Total Impuestos</t>
  </si>
  <si>
    <r>
      <t xml:space="preserve">Precio de compra </t>
    </r>
    <r>
      <rPr>
        <sz val="11"/>
        <color theme="1"/>
        <rFont val="Aptos Narrow"/>
        <family val="2"/>
        <scheme val="minor"/>
      </rPr>
      <t>(a)</t>
    </r>
  </si>
  <si>
    <r>
      <t xml:space="preserve">Total Gastos </t>
    </r>
    <r>
      <rPr>
        <sz val="11"/>
        <color theme="1"/>
        <rFont val="Aptos Narrow"/>
        <family val="2"/>
        <scheme val="minor"/>
      </rPr>
      <t>(b)</t>
    </r>
  </si>
  <si>
    <r>
      <t xml:space="preserve">Total Impuestos </t>
    </r>
    <r>
      <rPr>
        <sz val="11"/>
        <color theme="1"/>
        <rFont val="Aptos Narrow"/>
        <family val="2"/>
        <scheme val="minor"/>
      </rPr>
      <t>(c)</t>
    </r>
  </si>
  <si>
    <t>Total Coste Compra Vivienda (a)+(b)+(c)</t>
  </si>
  <si>
    <t>Tarifa*</t>
  </si>
  <si>
    <t>Tipo**</t>
  </si>
  <si>
    <t>Importe (€)</t>
  </si>
  <si>
    <t>** Tipos actualizados a Diciembre de 2024. Se recomiendo contrastar con fuentes oficiales actualizadas</t>
  </si>
  <si>
    <t>¿Cómo pago la compra de mi vivienda?</t>
  </si>
  <si>
    <t>% LTV</t>
  </si>
  <si>
    <t>Resto precio de compra</t>
  </si>
  <si>
    <t>Ahorros =</t>
  </si>
  <si>
    <t>* Tarifas orientativas</t>
  </si>
  <si>
    <t>Cuadro Amortización Inicial - Opción 1</t>
  </si>
  <si>
    <t>Cuadro Amortización Inicial - Opción 2</t>
  </si>
  <si>
    <t>Ahorro entre Opción 1 y 2</t>
  </si>
  <si>
    <t>Diferencia Cuota</t>
  </si>
  <si>
    <t>Ahorro Intereses</t>
  </si>
  <si>
    <t>Diferencia Capital Devuelto</t>
  </si>
  <si>
    <t>Diferencia Capital Pendiente</t>
  </si>
  <si>
    <t>Vivienda Segunda Mano</t>
  </si>
  <si>
    <t>Año</t>
  </si>
  <si>
    <t>Euríbor (%)</t>
  </si>
  <si>
    <t>Euríbor + 0.75</t>
  </si>
  <si>
    <t>Euríbor + 1.25</t>
  </si>
  <si>
    <t>Euríbor + 1.75</t>
  </si>
  <si>
    <t>Euríbor + 2.00</t>
  </si>
  <si>
    <t>Euríbor + 2.01</t>
  </si>
  <si>
    <t>Euríbor + 2.02</t>
  </si>
  <si>
    <t>Euríbor + 2.03</t>
  </si>
  <si>
    <t>Euríbor + 2.04</t>
  </si>
  <si>
    <t>Euríbor + 2.05</t>
  </si>
  <si>
    <t>Fijo</t>
  </si>
  <si>
    <t>Mixto</t>
  </si>
  <si>
    <t>Columna1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</si>
</sst>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0000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i/>
      <sz val="11"/>
      <color theme="9"/>
      <name val="Aptos Narrow"/>
      <family val="2"/>
      <scheme val="minor"/>
    </font>
    <font>
      <b/>
      <i/>
      <sz val="12"/>
      <color theme="9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theme="5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b/>
      <i/>
      <sz val="12"/>
      <color theme="5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sz val="8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5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theme="9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6">
    <xf numFmtId="0" fontId="0" fillId="0" borderId="0" xfId="0"/>
    <xf numFmtId="8" fontId="0" fillId="5" borderId="0" xfId="0" applyNumberFormat="1" applyFill="1" applyProtection="1">
      <protection locked="0"/>
    </xf>
    <xf numFmtId="0" fontId="0" fillId="0" borderId="0" xfId="0" applyProtection="1">
      <protection hidden="1"/>
    </xf>
    <xf numFmtId="1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" fontId="4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horizontal="center"/>
      <protection hidden="1"/>
    </xf>
    <xf numFmtId="8" fontId="3" fillId="3" borderId="0" xfId="0" applyNumberFormat="1" applyFont="1" applyFill="1" applyProtection="1">
      <protection hidden="1"/>
    </xf>
    <xf numFmtId="44" fontId="3" fillId="3" borderId="0" xfId="0" applyNumberFormat="1" applyFont="1" applyFill="1" applyProtection="1">
      <protection hidden="1"/>
    </xf>
    <xf numFmtId="1" fontId="3" fillId="3" borderId="0" xfId="0" applyNumberFormat="1" applyFont="1" applyFill="1" applyAlignment="1" applyProtection="1">
      <alignment horizontal="center"/>
      <protection hidden="1"/>
    </xf>
    <xf numFmtId="8" fontId="0" fillId="0" borderId="0" xfId="0" applyNumberFormat="1" applyProtection="1">
      <protection hidden="1"/>
    </xf>
    <xf numFmtId="44" fontId="0" fillId="0" borderId="0" xfId="0" applyNumberFormat="1" applyProtection="1">
      <protection hidden="1"/>
    </xf>
    <xf numFmtId="9" fontId="0" fillId="0" borderId="0" xfId="2" applyFont="1" applyProtection="1">
      <protection hidden="1"/>
    </xf>
    <xf numFmtId="8" fontId="0" fillId="6" borderId="0" xfId="1" applyNumberFormat="1" applyFont="1" applyFill="1" applyProtection="1">
      <protection hidden="1"/>
    </xf>
    <xf numFmtId="0" fontId="5" fillId="0" borderId="0" xfId="0" applyFont="1" applyProtection="1">
      <protection hidden="1"/>
    </xf>
    <xf numFmtId="44" fontId="6" fillId="0" borderId="0" xfId="1" applyFont="1" applyProtection="1">
      <protection locked="0"/>
    </xf>
    <xf numFmtId="0" fontId="6" fillId="0" borderId="0" xfId="0" applyFont="1" applyProtection="1">
      <protection locked="0"/>
    </xf>
    <xf numFmtId="10" fontId="6" fillId="0" borderId="0" xfId="2" applyNumberFormat="1" applyFont="1" applyProtection="1">
      <protection locked="0"/>
    </xf>
    <xf numFmtId="8" fontId="6" fillId="0" borderId="0" xfId="0" applyNumberFormat="1" applyFont="1" applyProtection="1">
      <protection hidden="1"/>
    </xf>
    <xf numFmtId="0" fontId="6" fillId="0" borderId="0" xfId="0" applyFont="1" applyProtection="1">
      <protection hidden="1"/>
    </xf>
    <xf numFmtId="1" fontId="5" fillId="0" borderId="0" xfId="0" applyNumberFormat="1" applyFont="1" applyProtection="1">
      <protection hidden="1"/>
    </xf>
    <xf numFmtId="164" fontId="5" fillId="0" borderId="0" xfId="0" applyNumberFormat="1" applyFont="1" applyProtection="1">
      <protection hidden="1"/>
    </xf>
    <xf numFmtId="9" fontId="0" fillId="0" borderId="0" xfId="0" applyNumberFormat="1"/>
    <xf numFmtId="0" fontId="8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0" fontId="0" fillId="0" borderId="0" xfId="0" applyNumberForma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3" fillId="0" borderId="3" xfId="0" applyFont="1" applyBorder="1" applyAlignment="1">
      <alignment horizontal="center" vertical="center"/>
    </xf>
    <xf numFmtId="44" fontId="0" fillId="0" borderId="0" xfId="0" applyNumberFormat="1"/>
    <xf numFmtId="44" fontId="3" fillId="0" borderId="0" xfId="0" applyNumberFormat="1" applyFont="1"/>
    <xf numFmtId="44" fontId="3" fillId="0" borderId="0" xfId="1" applyFont="1"/>
    <xf numFmtId="0" fontId="3" fillId="0" borderId="0" xfId="0" applyFont="1" applyAlignment="1">
      <alignment horizontal="right"/>
    </xf>
    <xf numFmtId="10" fontId="0" fillId="0" borderId="0" xfId="2" applyNumberFormat="1" applyFont="1"/>
    <xf numFmtId="0" fontId="10" fillId="0" borderId="0" xfId="0" applyFont="1" applyAlignment="1">
      <alignment horizontal="right"/>
    </xf>
    <xf numFmtId="0" fontId="0" fillId="0" borderId="3" xfId="0" applyBorder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3" fillId="7" borderId="0" xfId="0" applyFont="1" applyFill="1" applyAlignment="1">
      <alignment horizontal="right"/>
    </xf>
    <xf numFmtId="0" fontId="3" fillId="7" borderId="0" xfId="0" applyFont="1" applyFill="1"/>
    <xf numFmtId="44" fontId="3" fillId="7" borderId="0" xfId="0" applyNumberFormat="1" applyFont="1" applyFill="1"/>
    <xf numFmtId="0" fontId="0" fillId="0" borderId="4" xfId="0" applyBorder="1" applyAlignment="1">
      <alignment horizontal="right"/>
    </xf>
    <xf numFmtId="10" fontId="0" fillId="0" borderId="4" xfId="2" applyNumberFormat="1" applyFont="1" applyBorder="1"/>
    <xf numFmtId="44" fontId="0" fillId="0" borderId="4" xfId="1" applyFont="1" applyBorder="1"/>
    <xf numFmtId="0" fontId="0" fillId="0" borderId="5" xfId="0" applyBorder="1" applyAlignment="1">
      <alignment horizontal="right"/>
    </xf>
    <xf numFmtId="10" fontId="0" fillId="0" borderId="5" xfId="2" applyNumberFormat="1" applyFont="1" applyBorder="1"/>
    <xf numFmtId="44" fontId="0" fillId="0" borderId="5" xfId="1" applyFont="1" applyBorder="1"/>
    <xf numFmtId="0" fontId="9" fillId="0" borderId="4" xfId="3" applyBorder="1" applyAlignment="1">
      <alignment horizontal="right"/>
    </xf>
    <xf numFmtId="9" fontId="0" fillId="0" borderId="4" xfId="0" applyNumberFormat="1" applyBorder="1"/>
    <xf numFmtId="0" fontId="9" fillId="0" borderId="5" xfId="3" applyBorder="1" applyAlignment="1">
      <alignment horizontal="right"/>
    </xf>
    <xf numFmtId="9" fontId="0" fillId="0" borderId="5" xfId="0" applyNumberFormat="1" applyBorder="1"/>
    <xf numFmtId="0" fontId="10" fillId="0" borderId="0" xfId="0" applyFont="1" applyAlignment="1">
      <alignment horizontal="left"/>
    </xf>
    <xf numFmtId="0" fontId="7" fillId="8" borderId="0" xfId="0" applyFont="1" applyFill="1"/>
    <xf numFmtId="0" fontId="11" fillId="0" borderId="0" xfId="0" applyFont="1"/>
    <xf numFmtId="0" fontId="12" fillId="0" borderId="0" xfId="0" applyFont="1"/>
    <xf numFmtId="0" fontId="13" fillId="8" borderId="0" xfId="0" applyFont="1" applyFill="1" applyAlignment="1">
      <alignment horizontal="left"/>
    </xf>
    <xf numFmtId="44" fontId="13" fillId="8" borderId="0" xfId="0" applyNumberFormat="1" applyFont="1" applyFill="1"/>
    <xf numFmtId="0" fontId="3" fillId="0" borderId="3" xfId="0" applyFont="1" applyBorder="1" applyAlignment="1">
      <alignment horizontal="center"/>
    </xf>
    <xf numFmtId="44" fontId="14" fillId="0" borderId="0" xfId="0" applyNumberFormat="1" applyFont="1"/>
    <xf numFmtId="4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right"/>
    </xf>
    <xf numFmtId="0" fontId="16" fillId="0" borderId="0" xfId="0" applyFont="1"/>
    <xf numFmtId="0" fontId="13" fillId="9" borderId="0" xfId="0" applyFont="1" applyFill="1"/>
    <xf numFmtId="44" fontId="13" fillId="9" borderId="0" xfId="0" applyNumberFormat="1" applyFont="1" applyFill="1"/>
    <xf numFmtId="9" fontId="0" fillId="0" borderId="0" xfId="0" applyNumberFormat="1" applyProtection="1">
      <protection hidden="1"/>
    </xf>
    <xf numFmtId="1" fontId="0" fillId="10" borderId="0" xfId="0" applyNumberFormat="1" applyFill="1" applyProtection="1"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1" fontId="17" fillId="0" borderId="1" xfId="0" applyNumberFormat="1" applyFont="1" applyBorder="1" applyAlignment="1" applyProtection="1">
      <alignment horizontal="center" vertical="center" wrapText="1"/>
      <protection hidden="1"/>
    </xf>
    <xf numFmtId="0" fontId="3" fillId="7" borderId="0" xfId="0" applyFont="1" applyFill="1" applyAlignment="1" applyProtection="1">
      <alignment horizontal="center"/>
      <protection hidden="1"/>
    </xf>
    <xf numFmtId="8" fontId="3" fillId="7" borderId="0" xfId="0" applyNumberFormat="1" applyFont="1" applyFill="1" applyProtection="1">
      <protection hidden="1"/>
    </xf>
    <xf numFmtId="44" fontId="3" fillId="7" borderId="0" xfId="0" applyNumberFormat="1" applyFont="1" applyFill="1" applyProtection="1">
      <protection hidden="1"/>
    </xf>
    <xf numFmtId="1" fontId="3" fillId="7" borderId="0" xfId="0" applyNumberFormat="1" applyFont="1" applyFill="1" applyAlignment="1" applyProtection="1">
      <alignment horizontal="center"/>
      <protection hidden="1"/>
    </xf>
    <xf numFmtId="8" fontId="0" fillId="7" borderId="0" xfId="0" applyNumberFormat="1" applyFill="1" applyProtection="1">
      <protection locked="0"/>
    </xf>
    <xf numFmtId="0" fontId="18" fillId="0" borderId="6" xfId="0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0" fontId="3" fillId="12" borderId="0" xfId="0" applyFont="1" applyFill="1" applyAlignment="1" applyProtection="1">
      <alignment horizontal="center"/>
      <protection hidden="1"/>
    </xf>
    <xf numFmtId="8" fontId="3" fillId="12" borderId="0" xfId="0" applyNumberFormat="1" applyFont="1" applyFill="1" applyProtection="1">
      <protection hidden="1"/>
    </xf>
    <xf numFmtId="44" fontId="3" fillId="12" borderId="0" xfId="0" applyNumberFormat="1" applyFont="1" applyFill="1" applyProtection="1">
      <protection hidden="1"/>
    </xf>
    <xf numFmtId="10" fontId="0" fillId="0" borderId="0" xfId="0" applyNumberFormat="1" applyProtection="1">
      <protection hidden="1"/>
    </xf>
    <xf numFmtId="0" fontId="2" fillId="13" borderId="0" xfId="0" applyFont="1" applyFill="1" applyAlignment="1" applyProtection="1">
      <alignment horizontal="center"/>
      <protection hidden="1"/>
    </xf>
    <xf numFmtId="0" fontId="17" fillId="7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2" fillId="11" borderId="0" xfId="0" applyFont="1" applyFill="1" applyAlignment="1" applyProtection="1">
      <alignment horizontal="center"/>
      <protection hidden="1"/>
    </xf>
    <xf numFmtId="0" fontId="2" fillId="8" borderId="0" xfId="0" applyFont="1" applyFill="1" applyAlignment="1" applyProtection="1">
      <alignment horizontal="center"/>
      <protection hidden="1"/>
    </xf>
    <xf numFmtId="0" fontId="8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9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5">
    <dxf>
      <font>
        <b/>
        <i val="0"/>
        <color theme="0" tint="-0.24994659260841701"/>
      </font>
      <fill>
        <patternFill>
          <fgColor auto="1"/>
          <bgColor theme="0" tint="-4.9989318521683403E-2"/>
        </patternFill>
      </fill>
    </dxf>
    <dxf>
      <font>
        <b/>
        <i val="0"/>
        <color theme="9"/>
      </font>
      <fill>
        <patternFill>
          <fgColor auto="1"/>
          <bgColor theme="9" tint="0.79998168889431442"/>
        </patternFill>
      </fill>
    </dxf>
    <dxf>
      <font>
        <b/>
        <i val="0"/>
        <color theme="0" tint="-0.24994659260841701"/>
      </font>
      <fill>
        <patternFill>
          <fgColor auto="1"/>
          <bgColor theme="0" tint="-4.9989318521683403E-2"/>
        </patternFill>
      </fill>
    </dxf>
    <dxf>
      <font>
        <b/>
        <i val="0"/>
        <color theme="9"/>
      </font>
      <fill>
        <patternFill>
          <fgColor auto="1"/>
          <bgColor theme="9" tint="0.79998168889431442"/>
        </patternFill>
      </fill>
    </dxf>
    <dxf>
      <numFmt numFmtId="0" formatCode="General"/>
    </dxf>
  </dxfs>
  <tableStyles count="0" defaultTableStyle="TableStyleMedium2" defaultPivotStyle="PivotStyleLight16"/>
  <colors>
    <mruColors>
      <color rgb="FFFFF5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'Datos Básicos'!$H$4</c:f>
              <c:strCache>
                <c:ptCount val="1"/>
                <c:pt idx="0">
                  <c:v>Importe (€)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CC-4BE8-B6CD-ABD91674545F}"/>
              </c:ext>
            </c:extLst>
          </c:dPt>
          <c:dPt>
            <c:idx val="1"/>
            <c:bubble3D val="0"/>
            <c:spPr>
              <a:solidFill>
                <a:schemeClr val="accent2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CC-4BE8-B6CD-ABD91674545F}"/>
              </c:ext>
            </c:extLst>
          </c:dPt>
          <c:dPt>
            <c:idx val="2"/>
            <c:bubble3D val="0"/>
            <c:spPr>
              <a:solidFill>
                <a:schemeClr val="accent2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CC-4BE8-B6CD-ABD91674545F}"/>
              </c:ext>
            </c:extLst>
          </c:dPt>
          <c:dPt>
            <c:idx val="3"/>
            <c:bubble3D val="0"/>
            <c:spPr>
              <a:solidFill>
                <a:schemeClr val="accent2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CC-4BE8-B6CD-ABD9167454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'Datos Básicos'!$F$5:$F$8</c:f>
              <c:strCache>
                <c:ptCount val="4"/>
                <c:pt idx="0">
                  <c:v>Hipoteca</c:v>
                </c:pt>
                <c:pt idx="1">
                  <c:v>Resto precio de compra</c:v>
                </c:pt>
                <c:pt idx="2">
                  <c:v>Total Gastos</c:v>
                </c:pt>
                <c:pt idx="3">
                  <c:v>Total Impuestos</c:v>
                </c:pt>
              </c:strCache>
            </c:strRef>
          </c:cat>
          <c:val>
            <c:numRef>
              <c:f>'Datos Básicos'!$H$5:$H$8</c:f>
              <c:numCache>
                <c:formatCode>_("€"* #,##0.00_);_("€"* \(#,##0.00\);_("€"* "-"??_);_(@_)</c:formatCode>
                <c:ptCount val="4"/>
                <c:pt idx="0">
                  <c:v>160000</c:v>
                </c:pt>
                <c:pt idx="1">
                  <c:v>39999.999999999993</c:v>
                </c:pt>
                <c:pt idx="2">
                  <c:v>2800</c:v>
                </c:pt>
                <c:pt idx="3">
                  <c:v>16000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F-4FCE-A81B-EFC0BC9EA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1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 i="1">
                <a:solidFill>
                  <a:schemeClr val="accent2">
                    <a:lumMod val="75000"/>
                  </a:schemeClr>
                </a:solidFill>
              </a:rPr>
              <a:t>Evolución Euribor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1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'Evolución Euribor'!$L$1</c:f>
              <c:strCache>
                <c:ptCount val="1"/>
                <c:pt idx="0">
                  <c:v>Fijo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8A-4608-92DF-91ACB48258B2}"/>
                </c:ext>
              </c:extLst>
            </c:dLbl>
            <c:dLbl>
              <c:idx val="1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8A-4608-92DF-91ACB48258B2}"/>
                </c:ext>
              </c:extLst>
            </c:dLbl>
            <c:dLbl>
              <c:idx val="2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8A-4608-92DF-91ACB48258B2}"/>
                </c:ext>
              </c:extLst>
            </c:dLbl>
            <c:dLbl>
              <c:idx val="3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8A-4608-92DF-91ACB48258B2}"/>
                </c:ext>
              </c:extLst>
            </c:dLbl>
            <c:dLbl>
              <c:idx val="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8A-4608-92DF-91ACB48258B2}"/>
                </c:ext>
              </c:extLst>
            </c:dLbl>
            <c:dLbl>
              <c:idx val="5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8A-4608-92DF-91ACB48258B2}"/>
                </c:ext>
              </c:extLst>
            </c:dLbl>
            <c:dLbl>
              <c:idx val="6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8A-4608-92DF-91ACB48258B2}"/>
                </c:ext>
              </c:extLst>
            </c:dLbl>
            <c:dLbl>
              <c:idx val="7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8A-4608-92DF-91ACB48258B2}"/>
                </c:ext>
              </c:extLst>
            </c:dLbl>
            <c:dLbl>
              <c:idx val="8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8A-4608-92DF-91ACB48258B2}"/>
                </c:ext>
              </c:extLst>
            </c:dLbl>
            <c:dLbl>
              <c:idx val="9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8A-4608-92DF-91ACB48258B2}"/>
                </c:ext>
              </c:extLst>
            </c:dLbl>
            <c:dLbl>
              <c:idx val="10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8A-4608-92DF-91ACB48258B2}"/>
                </c:ext>
              </c:extLst>
            </c:dLbl>
            <c:dLbl>
              <c:idx val="11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8A-4608-92DF-91ACB48258B2}"/>
                </c:ext>
              </c:extLst>
            </c:dLbl>
            <c:dLbl>
              <c:idx val="12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8A-4608-92DF-91ACB48258B2}"/>
                </c:ext>
              </c:extLst>
            </c:dLbl>
            <c:dLbl>
              <c:idx val="13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8A-4608-92DF-91ACB48258B2}"/>
                </c:ext>
              </c:extLst>
            </c:dLbl>
            <c:dLbl>
              <c:idx val="1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8A-4608-92DF-91ACB48258B2}"/>
                </c:ext>
              </c:extLst>
            </c:dLbl>
            <c:dLbl>
              <c:idx val="15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8A-4608-92DF-91ACB48258B2}"/>
                </c:ext>
              </c:extLst>
            </c:dLbl>
            <c:dLbl>
              <c:idx val="16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8A-4608-92DF-91ACB48258B2}"/>
                </c:ext>
              </c:extLst>
            </c:dLbl>
            <c:dLbl>
              <c:idx val="17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8A-4608-92DF-91ACB48258B2}"/>
                </c:ext>
              </c:extLst>
            </c:dLbl>
            <c:dLbl>
              <c:idx val="18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8A-4608-92DF-91ACB48258B2}"/>
                </c:ext>
              </c:extLst>
            </c:dLbl>
            <c:dLbl>
              <c:idx val="19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8A-4608-92DF-91ACB48258B2}"/>
                </c:ext>
              </c:extLst>
            </c:dLbl>
            <c:dLbl>
              <c:idx val="20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8A-4608-92DF-91ACB48258B2}"/>
                </c:ext>
              </c:extLst>
            </c:dLbl>
            <c:dLbl>
              <c:idx val="21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8A-4608-92DF-91ACB48258B2}"/>
                </c:ext>
              </c:extLst>
            </c:dLbl>
            <c:dLbl>
              <c:idx val="22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8A-4608-92DF-91ACB48258B2}"/>
                </c:ext>
              </c:extLst>
            </c:dLbl>
            <c:dLbl>
              <c:idx val="23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8A-4608-92DF-91ACB48258B2}"/>
                </c:ext>
              </c:extLst>
            </c:dLbl>
            <c:dLbl>
              <c:idx val="2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8A-4608-92DF-91ACB4825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Euribor'!$A$2:$A$32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  <c:extLst xmlns:c15="http://schemas.microsoft.com/office/drawing/2012/chart"/>
            </c:numRef>
          </c:cat>
          <c:val>
            <c:numRef>
              <c:f>'Evolución Euribor'!$L$2:$L$32</c:f>
              <c:numCache>
                <c:formatCode>General</c:formatCode>
                <c:ptCount val="31"/>
                <c:pt idx="0">
                  <c:v>2.2999999999999998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2.2999999999999998</c:v>
                </c:pt>
                <c:pt idx="8">
                  <c:v>2.2999999999999998</c:v>
                </c:pt>
                <c:pt idx="9">
                  <c:v>2.2999999999999998</c:v>
                </c:pt>
                <c:pt idx="10">
                  <c:v>2.2999999999999998</c:v>
                </c:pt>
                <c:pt idx="11">
                  <c:v>2.2999999999999998</c:v>
                </c:pt>
                <c:pt idx="12">
                  <c:v>2.2999999999999998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  <c:pt idx="16">
                  <c:v>2.2999999999999998</c:v>
                </c:pt>
                <c:pt idx="17">
                  <c:v>2.2999999999999998</c:v>
                </c:pt>
                <c:pt idx="18">
                  <c:v>2.2999999999999998</c:v>
                </c:pt>
                <c:pt idx="19">
                  <c:v>2.2999999999999998</c:v>
                </c:pt>
                <c:pt idx="20">
                  <c:v>2.2999999999999998</c:v>
                </c:pt>
                <c:pt idx="21">
                  <c:v>2.2999999999999998</c:v>
                </c:pt>
                <c:pt idx="22">
                  <c:v>2.2999999999999998</c:v>
                </c:pt>
                <c:pt idx="23">
                  <c:v>2.2999999999999998</c:v>
                </c:pt>
                <c:pt idx="24">
                  <c:v>2.2999999999999998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  <c:pt idx="28">
                  <c:v>2.2999999999999998</c:v>
                </c:pt>
                <c:pt idx="29">
                  <c:v>2.2999999999999998</c:v>
                </c:pt>
                <c:pt idx="30">
                  <c:v>2.2999999999999998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1E8A-4608-92DF-91ACB48258B2}"/>
            </c:ext>
          </c:extLst>
        </c:ser>
        <c:ser>
          <c:idx val="6"/>
          <c:order val="1"/>
          <c:spPr>
            <a:ln w="28575" cap="rnd">
              <a:solidFill>
                <a:schemeClr val="bg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noFill/>
              </a:ln>
              <a:effectLst/>
            </c:spPr>
          </c:marker>
          <c:val>
            <c:numRef>
              <c:f>'Evolución Euribor'!$N$2:$N$26</c:f>
              <c:numCache>
                <c:formatCode>General</c:formatCode>
                <c:ptCount val="25"/>
                <c:pt idx="0">
                  <c:v>2.2999999999999998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2.2999999999999998</c:v>
                </c:pt>
                <c:pt idx="8">
                  <c:v>2.2999999999999998</c:v>
                </c:pt>
                <c:pt idx="9">
                  <c:v>2.2999999999999998</c:v>
                </c:pt>
                <c:pt idx="10">
                  <c:v>2.2999999999999998</c:v>
                </c:pt>
                <c:pt idx="11">
                  <c:v>2.2999999999999998</c:v>
                </c:pt>
                <c:pt idx="12">
                  <c:v>2.2999999999999998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  <c:pt idx="16">
                  <c:v>2.2999999999999998</c:v>
                </c:pt>
                <c:pt idx="17">
                  <c:v>2.2999999999999998</c:v>
                </c:pt>
                <c:pt idx="18">
                  <c:v>2.2999999999999998</c:v>
                </c:pt>
                <c:pt idx="19">
                  <c:v>2.2999999999999998</c:v>
                </c:pt>
                <c:pt idx="20">
                  <c:v>2.2999999999999998</c:v>
                </c:pt>
                <c:pt idx="21">
                  <c:v>2.2999999999999998</c:v>
                </c:pt>
                <c:pt idx="22">
                  <c:v>2.2999999999999998</c:v>
                </c:pt>
                <c:pt idx="23">
                  <c:v>2.2999999999999998</c:v>
                </c:pt>
                <c:pt idx="24">
                  <c:v>2.2999999999999998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1E8A-4608-92DF-91ACB48258B2}"/>
            </c:ext>
          </c:extLst>
        </c:ser>
        <c:ser>
          <c:idx val="0"/>
          <c:order val="2"/>
          <c:tx>
            <c:strRef>
              <c:f>'Evolución Euribor'!$B$1</c:f>
              <c:strCache>
                <c:ptCount val="1"/>
                <c:pt idx="0">
                  <c:v>Euríbor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Euribor'!$A$2:$A$32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'Evolución Euribor'!$G$2:$G$32</c:f>
              <c:numCache>
                <c:formatCode>General</c:formatCode>
                <c:ptCount val="31"/>
                <c:pt idx="0">
                  <c:v>4.3899999999999997</c:v>
                </c:pt>
                <c:pt idx="1">
                  <c:v>4.25</c:v>
                </c:pt>
                <c:pt idx="2">
                  <c:v>3.32</c:v>
                </c:pt>
                <c:pt idx="3">
                  <c:v>2.33</c:v>
                </c:pt>
                <c:pt idx="4">
                  <c:v>2.31</c:v>
                </c:pt>
                <c:pt idx="5">
                  <c:v>2.33</c:v>
                </c:pt>
                <c:pt idx="6">
                  <c:v>3.73</c:v>
                </c:pt>
                <c:pt idx="7">
                  <c:v>4.79</c:v>
                </c:pt>
                <c:pt idx="8">
                  <c:v>4.3499999999999996</c:v>
                </c:pt>
                <c:pt idx="9">
                  <c:v>1.23</c:v>
                </c:pt>
                <c:pt idx="10">
                  <c:v>1.54</c:v>
                </c:pt>
                <c:pt idx="11">
                  <c:v>2.04</c:v>
                </c:pt>
                <c:pt idx="12">
                  <c:v>0.59</c:v>
                </c:pt>
                <c:pt idx="13">
                  <c:v>0.54</c:v>
                </c:pt>
                <c:pt idx="14">
                  <c:v>0.33</c:v>
                </c:pt>
                <c:pt idx="15">
                  <c:v>0.06</c:v>
                </c:pt>
                <c:pt idx="16">
                  <c:v>-0.08</c:v>
                </c:pt>
                <c:pt idx="17">
                  <c:v>-0.19</c:v>
                </c:pt>
                <c:pt idx="18">
                  <c:v>-0.15</c:v>
                </c:pt>
                <c:pt idx="19">
                  <c:v>-0.27</c:v>
                </c:pt>
                <c:pt idx="20">
                  <c:v>-0.48</c:v>
                </c:pt>
                <c:pt idx="21">
                  <c:v>-0.49</c:v>
                </c:pt>
                <c:pt idx="22">
                  <c:v>3.02</c:v>
                </c:pt>
                <c:pt idx="23">
                  <c:v>4.0199999999999996</c:v>
                </c:pt>
                <c:pt idx="24">
                  <c:v>2.69</c:v>
                </c:pt>
                <c:pt idx="25">
                  <c:v>2.5</c:v>
                </c:pt>
                <c:pt idx="26">
                  <c:v>2.75</c:v>
                </c:pt>
                <c:pt idx="27">
                  <c:v>2.8</c:v>
                </c:pt>
                <c:pt idx="28">
                  <c:v>2.85</c:v>
                </c:pt>
                <c:pt idx="29">
                  <c:v>2.9</c:v>
                </c:pt>
                <c:pt idx="30">
                  <c:v>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A-4608-92DF-91ACB48258B2}"/>
            </c:ext>
          </c:extLst>
        </c:ser>
        <c:ser>
          <c:idx val="3"/>
          <c:order val="5"/>
          <c:tx>
            <c:strRef>
              <c:f>'Evolución Euribor'!$E$1</c:f>
              <c:strCache>
                <c:ptCount val="1"/>
                <c:pt idx="0">
                  <c:v>Euríbor + 1.75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Euribor'!$A$2:$A$32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  <c:extLst xmlns:c15="http://schemas.microsoft.com/office/drawing/2012/chart"/>
            </c:numRef>
          </c:cat>
          <c:val>
            <c:numRef>
              <c:f>'Evolución Euribor'!$J$2:$J$32</c:f>
              <c:numCache>
                <c:formatCode>General</c:formatCode>
                <c:ptCount val="31"/>
                <c:pt idx="0">
                  <c:v>6.14</c:v>
                </c:pt>
                <c:pt idx="1">
                  <c:v>6</c:v>
                </c:pt>
                <c:pt idx="2">
                  <c:v>5.07</c:v>
                </c:pt>
                <c:pt idx="3">
                  <c:v>4.08</c:v>
                </c:pt>
                <c:pt idx="4">
                  <c:v>4.0599999999999996</c:v>
                </c:pt>
                <c:pt idx="5">
                  <c:v>4.08</c:v>
                </c:pt>
                <c:pt idx="6">
                  <c:v>5.48</c:v>
                </c:pt>
                <c:pt idx="7">
                  <c:v>6.54</c:v>
                </c:pt>
                <c:pt idx="8">
                  <c:v>6.1</c:v>
                </c:pt>
                <c:pt idx="9">
                  <c:v>2.98</c:v>
                </c:pt>
                <c:pt idx="10">
                  <c:v>3.29</c:v>
                </c:pt>
                <c:pt idx="11">
                  <c:v>3.79</c:v>
                </c:pt>
                <c:pt idx="12">
                  <c:v>2.34</c:v>
                </c:pt>
                <c:pt idx="13">
                  <c:v>2.29</c:v>
                </c:pt>
                <c:pt idx="14">
                  <c:v>2.08</c:v>
                </c:pt>
                <c:pt idx="15">
                  <c:v>1.81</c:v>
                </c:pt>
                <c:pt idx="16">
                  <c:v>1.67</c:v>
                </c:pt>
                <c:pt idx="17">
                  <c:v>1.56</c:v>
                </c:pt>
                <c:pt idx="18">
                  <c:v>1.6</c:v>
                </c:pt>
                <c:pt idx="19">
                  <c:v>1.48</c:v>
                </c:pt>
                <c:pt idx="20">
                  <c:v>1.27</c:v>
                </c:pt>
                <c:pt idx="21">
                  <c:v>1.26</c:v>
                </c:pt>
                <c:pt idx="22">
                  <c:v>4.7699999999999996</c:v>
                </c:pt>
                <c:pt idx="23">
                  <c:v>5.77</c:v>
                </c:pt>
                <c:pt idx="24">
                  <c:v>4.4400000000000004</c:v>
                </c:pt>
                <c:pt idx="25">
                  <c:v>4.25</c:v>
                </c:pt>
                <c:pt idx="26">
                  <c:v>4.5</c:v>
                </c:pt>
                <c:pt idx="27">
                  <c:v>4.55</c:v>
                </c:pt>
                <c:pt idx="28">
                  <c:v>4.5999999999999996</c:v>
                </c:pt>
                <c:pt idx="29">
                  <c:v>4.6500000000000004</c:v>
                </c:pt>
                <c:pt idx="30">
                  <c:v>4.7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1E8A-4608-92DF-91ACB4825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359807"/>
        <c:axId val="104359327"/>
        <c:extLst>
          <c:ext xmlns:c15="http://schemas.microsoft.com/office/drawing/2012/chart" uri="{02D57815-91ED-43cb-92C2-25804820EDAC}">
            <c15:filteredLineSeries>
              <c15:ser>
                <c:idx val="1"/>
                <c:order val="3"/>
                <c:tx>
                  <c:strRef>
                    <c:extLst>
                      <c:ext uri="{02D57815-91ED-43cb-92C2-25804820EDAC}">
                        <c15:formulaRef>
                          <c15:sqref>'Evolución Euribor'!$C$1</c15:sqref>
                        </c15:formulaRef>
                      </c:ext>
                    </c:extLst>
                    <c:strCache>
                      <c:ptCount val="1"/>
                      <c:pt idx="0">
                        <c:v>Euríbor + 0.75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accent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'Evolución Euribor'!$A$2:$A$32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</c:v>
                      </c:pt>
                      <c:pt idx="27">
                        <c:v>2027</c:v>
                      </c:pt>
                      <c:pt idx="28">
                        <c:v>2028</c:v>
                      </c:pt>
                      <c:pt idx="29">
                        <c:v>2029</c:v>
                      </c:pt>
                      <c:pt idx="30">
                        <c:v>2030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'Evolución Euribor'!$H$2:$H$32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5.14</c:v>
                      </c:pt>
                      <c:pt idx="1">
                        <c:v>5</c:v>
                      </c:pt>
                      <c:pt idx="2">
                        <c:v>4.07</c:v>
                      </c:pt>
                      <c:pt idx="3">
                        <c:v>3.08</c:v>
                      </c:pt>
                      <c:pt idx="4">
                        <c:v>3.06</c:v>
                      </c:pt>
                      <c:pt idx="5">
                        <c:v>3.08</c:v>
                      </c:pt>
                      <c:pt idx="6">
                        <c:v>4.4800000000000004</c:v>
                      </c:pt>
                      <c:pt idx="7">
                        <c:v>5.54</c:v>
                      </c:pt>
                      <c:pt idx="8">
                        <c:v>5.0999999999999996</c:v>
                      </c:pt>
                      <c:pt idx="9">
                        <c:v>1.98</c:v>
                      </c:pt>
                      <c:pt idx="10">
                        <c:v>2.29</c:v>
                      </c:pt>
                      <c:pt idx="11">
                        <c:v>2.79</c:v>
                      </c:pt>
                      <c:pt idx="12">
                        <c:v>1.34</c:v>
                      </c:pt>
                      <c:pt idx="13">
                        <c:v>1.29</c:v>
                      </c:pt>
                      <c:pt idx="14">
                        <c:v>1.08</c:v>
                      </c:pt>
                      <c:pt idx="15">
                        <c:v>0.81</c:v>
                      </c:pt>
                      <c:pt idx="16">
                        <c:v>0.67</c:v>
                      </c:pt>
                      <c:pt idx="17">
                        <c:v>0.56000000000000005</c:v>
                      </c:pt>
                      <c:pt idx="18">
                        <c:v>0.6</c:v>
                      </c:pt>
                      <c:pt idx="19">
                        <c:v>0.48</c:v>
                      </c:pt>
                      <c:pt idx="20">
                        <c:v>0.27</c:v>
                      </c:pt>
                      <c:pt idx="21">
                        <c:v>0.26</c:v>
                      </c:pt>
                      <c:pt idx="22">
                        <c:v>3.77</c:v>
                      </c:pt>
                      <c:pt idx="23">
                        <c:v>4.7699999999999996</c:v>
                      </c:pt>
                      <c:pt idx="24">
                        <c:v>3.44</c:v>
                      </c:pt>
                      <c:pt idx="25">
                        <c:v>3.25</c:v>
                      </c:pt>
                      <c:pt idx="26">
                        <c:v>3.5</c:v>
                      </c:pt>
                      <c:pt idx="27">
                        <c:v>3.55</c:v>
                      </c:pt>
                      <c:pt idx="28">
                        <c:v>3.6</c:v>
                      </c:pt>
                      <c:pt idx="29">
                        <c:v>3.65</c:v>
                      </c:pt>
                      <c:pt idx="30">
                        <c:v>3.7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1E8A-4608-92DF-91ACB48258B2}"/>
                  </c:ext>
                </c:extLst>
              </c15:ser>
            </c15:filteredLineSeries>
            <c15:filteredLineSeries>
              <c15:ser>
                <c:idx val="2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'Evolución Euribor'!$D$1</c15:sqref>
                        </c15:formulaRef>
                      </c:ext>
                    </c:extLst>
                    <c:strCache>
                      <c:ptCount val="1"/>
                      <c:pt idx="0">
                        <c:v>Euríbor + 1.25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accent6">
                              <a:lumMod val="7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'Evolución Euribor'!$A$2:$A$32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</c:v>
                      </c:pt>
                      <c:pt idx="27">
                        <c:v>2027</c:v>
                      </c:pt>
                      <c:pt idx="28">
                        <c:v>2028</c:v>
                      </c:pt>
                      <c:pt idx="29">
                        <c:v>2029</c:v>
                      </c:pt>
                      <c:pt idx="30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'Evolución Euribor'!$I$2:$I$32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5.64</c:v>
                      </c:pt>
                      <c:pt idx="1">
                        <c:v>5.5</c:v>
                      </c:pt>
                      <c:pt idx="2">
                        <c:v>4.57</c:v>
                      </c:pt>
                      <c:pt idx="3">
                        <c:v>3.58</c:v>
                      </c:pt>
                      <c:pt idx="4">
                        <c:v>3.56</c:v>
                      </c:pt>
                      <c:pt idx="5">
                        <c:v>3.58</c:v>
                      </c:pt>
                      <c:pt idx="6">
                        <c:v>4.9800000000000004</c:v>
                      </c:pt>
                      <c:pt idx="7">
                        <c:v>6.04</c:v>
                      </c:pt>
                      <c:pt idx="8">
                        <c:v>5.6</c:v>
                      </c:pt>
                      <c:pt idx="9">
                        <c:v>2.48</c:v>
                      </c:pt>
                      <c:pt idx="10">
                        <c:v>2.79</c:v>
                      </c:pt>
                      <c:pt idx="11">
                        <c:v>3.29</c:v>
                      </c:pt>
                      <c:pt idx="12">
                        <c:v>1.84</c:v>
                      </c:pt>
                      <c:pt idx="13">
                        <c:v>1.79</c:v>
                      </c:pt>
                      <c:pt idx="14">
                        <c:v>1.58</c:v>
                      </c:pt>
                      <c:pt idx="15">
                        <c:v>1.31</c:v>
                      </c:pt>
                      <c:pt idx="16">
                        <c:v>1.17</c:v>
                      </c:pt>
                      <c:pt idx="17">
                        <c:v>1.06</c:v>
                      </c:pt>
                      <c:pt idx="18">
                        <c:v>1.1000000000000001</c:v>
                      </c:pt>
                      <c:pt idx="19">
                        <c:v>0.98</c:v>
                      </c:pt>
                      <c:pt idx="20">
                        <c:v>0.77</c:v>
                      </c:pt>
                      <c:pt idx="21">
                        <c:v>0.76</c:v>
                      </c:pt>
                      <c:pt idx="22">
                        <c:v>4.2699999999999996</c:v>
                      </c:pt>
                      <c:pt idx="23">
                        <c:v>5.27</c:v>
                      </c:pt>
                      <c:pt idx="24">
                        <c:v>3.94</c:v>
                      </c:pt>
                      <c:pt idx="25">
                        <c:v>3.75</c:v>
                      </c:pt>
                      <c:pt idx="26">
                        <c:v>4</c:v>
                      </c:pt>
                      <c:pt idx="27">
                        <c:v>4.05</c:v>
                      </c:pt>
                      <c:pt idx="28">
                        <c:v>4.0999999999999996</c:v>
                      </c:pt>
                      <c:pt idx="29">
                        <c:v>4.1500000000000004</c:v>
                      </c:pt>
                      <c:pt idx="30">
                        <c:v>4.2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E8A-4608-92DF-91ACB48258B2}"/>
                  </c:ext>
                </c:extLst>
              </c15:ser>
            </c15:filteredLineSeries>
            <c15:filteredLineSeries>
              <c15:ser>
                <c:idx val="4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'Evolución Euribor'!$F$1</c15:sqref>
                        </c15:formulaRef>
                      </c:ext>
                    </c:extLst>
                    <c:strCache>
                      <c:ptCount val="1"/>
                      <c:pt idx="0">
                        <c:v>Euríbor + 2.00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accent5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'Evolución Euribor'!$A$2:$A$32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  <c:pt idx="26">
                        <c:v>2026</c:v>
                      </c:pt>
                      <c:pt idx="27">
                        <c:v>2027</c:v>
                      </c:pt>
                      <c:pt idx="28">
                        <c:v>2028</c:v>
                      </c:pt>
                      <c:pt idx="29">
                        <c:v>2029</c:v>
                      </c:pt>
                      <c:pt idx="30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'Evolución Euribor'!$K$2:$K$32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6.39</c:v>
                      </c:pt>
                      <c:pt idx="1">
                        <c:v>6.25</c:v>
                      </c:pt>
                      <c:pt idx="2">
                        <c:v>5.32</c:v>
                      </c:pt>
                      <c:pt idx="3">
                        <c:v>4.33</c:v>
                      </c:pt>
                      <c:pt idx="4">
                        <c:v>4.3099999999999996</c:v>
                      </c:pt>
                      <c:pt idx="5">
                        <c:v>4.33</c:v>
                      </c:pt>
                      <c:pt idx="6">
                        <c:v>5.73</c:v>
                      </c:pt>
                      <c:pt idx="7">
                        <c:v>6.79</c:v>
                      </c:pt>
                      <c:pt idx="8">
                        <c:v>6.35</c:v>
                      </c:pt>
                      <c:pt idx="9">
                        <c:v>3.23</c:v>
                      </c:pt>
                      <c:pt idx="10">
                        <c:v>3.54</c:v>
                      </c:pt>
                      <c:pt idx="11">
                        <c:v>4.04</c:v>
                      </c:pt>
                      <c:pt idx="12">
                        <c:v>2.59</c:v>
                      </c:pt>
                      <c:pt idx="13">
                        <c:v>2.54</c:v>
                      </c:pt>
                      <c:pt idx="14">
                        <c:v>2.33</c:v>
                      </c:pt>
                      <c:pt idx="15">
                        <c:v>2.06</c:v>
                      </c:pt>
                      <c:pt idx="16">
                        <c:v>1.92</c:v>
                      </c:pt>
                      <c:pt idx="17">
                        <c:v>1.81</c:v>
                      </c:pt>
                      <c:pt idx="18">
                        <c:v>1.85</c:v>
                      </c:pt>
                      <c:pt idx="19">
                        <c:v>1.73</c:v>
                      </c:pt>
                      <c:pt idx="20">
                        <c:v>1.52</c:v>
                      </c:pt>
                      <c:pt idx="21">
                        <c:v>1.51</c:v>
                      </c:pt>
                      <c:pt idx="22">
                        <c:v>5.0199999999999996</c:v>
                      </c:pt>
                      <c:pt idx="23">
                        <c:v>6.02</c:v>
                      </c:pt>
                      <c:pt idx="24">
                        <c:v>4.6900000000000004</c:v>
                      </c:pt>
                      <c:pt idx="25">
                        <c:v>4.5</c:v>
                      </c:pt>
                      <c:pt idx="26">
                        <c:v>4.75</c:v>
                      </c:pt>
                      <c:pt idx="27">
                        <c:v>4.8</c:v>
                      </c:pt>
                      <c:pt idx="28">
                        <c:v>4.8499999999999996</c:v>
                      </c:pt>
                      <c:pt idx="29">
                        <c:v>4.9000000000000004</c:v>
                      </c:pt>
                      <c:pt idx="30">
                        <c:v>4.95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E8A-4608-92DF-91ACB48258B2}"/>
                  </c:ext>
                </c:extLst>
              </c15:ser>
            </c15:filteredLineSeries>
          </c:ext>
        </c:extLst>
      </c:lineChart>
      <c:dateAx>
        <c:axId val="104359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4359327"/>
        <c:crosses val="autoZero"/>
        <c:auto val="0"/>
        <c:lblOffset val="100"/>
        <c:baseTimeUnit val="days"/>
        <c:majorUnit val="3"/>
        <c:majorTimeUnit val="days"/>
      </c:dateAx>
      <c:valAx>
        <c:axId val="10435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4359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'Simulador Cuadro Amortización'!$D$14</c:f>
              <c:strCache>
                <c:ptCount val="1"/>
                <c:pt idx="0">
                  <c:v>Intereses Iniciales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Amortización'!$D$15</c:f>
              <c:numCache>
                <c:formatCode>"€"#,##0.00_);[Red]\("€"#,##0.00\)</c:formatCode>
                <c:ptCount val="1"/>
                <c:pt idx="0">
                  <c:v>82843.923428163442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0-49AD-BD4A-01A6EF7E1ECB}"/>
            </c:ext>
          </c:extLst>
        </c:ser>
        <c:ser>
          <c:idx val="1"/>
          <c:order val="1"/>
          <c:tx>
            <c:strRef>
              <c:f>'Simulador Cuadro Amortización'!$I$14</c:f>
              <c:strCache>
                <c:ptCount val="1"/>
                <c:pt idx="0">
                  <c:v>Intereses Amortización Cuota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Amortización'!$I$15</c:f>
            </c:numRef>
          </c:val>
          <c:extLst>
            <c:ext xmlns:c16="http://schemas.microsoft.com/office/drawing/2014/chart" uri="{C3380CC4-5D6E-409C-BE32-E72D297353CC}">
              <c16:uniqueId val="{00000001-2580-49AD-BD4A-01A6EF7E1ECB}"/>
            </c:ext>
          </c:extLst>
        </c:ser>
        <c:ser>
          <c:idx val="2"/>
          <c:order val="2"/>
          <c:tx>
            <c:strRef>
              <c:f>'Simulador Cuadro Amortización'!$O$14</c:f>
              <c:strCache>
                <c:ptCount val="1"/>
                <c:pt idx="0">
                  <c:v>Intereses Amortización Plazo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Amortización'!$O$15</c:f>
            </c:numRef>
          </c:val>
          <c:extLst>
            <c:ext xmlns:c16="http://schemas.microsoft.com/office/drawing/2014/chart" uri="{C3380CC4-5D6E-409C-BE32-E72D297353CC}">
              <c16:uniqueId val="{00000002-2580-49AD-BD4A-01A6EF7E1E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995930927"/>
        <c:axId val="995938607"/>
      </c:barChart>
      <c:catAx>
        <c:axId val="995930927"/>
        <c:scaling>
          <c:orientation val="minMax"/>
        </c:scaling>
        <c:delete val="1"/>
        <c:axPos val="b"/>
        <c:majorTickMark val="none"/>
        <c:minorTickMark val="none"/>
        <c:tickLblPos val="nextTo"/>
        <c:crossAx val="995938607"/>
        <c:crosses val="autoZero"/>
        <c:auto val="1"/>
        <c:lblAlgn val="ctr"/>
        <c:lblOffset val="100"/>
        <c:noMultiLvlLbl val="0"/>
      </c:catAx>
      <c:valAx>
        <c:axId val="995938607"/>
        <c:scaling>
          <c:orientation val="minMax"/>
          <c:min val="0"/>
        </c:scaling>
        <c:delete val="1"/>
        <c:axPos val="l"/>
        <c:numFmt formatCode="&quot;€&quot;#,##0.00_);[Red]\(&quot;€&quot;#,##0.00\)" sourceLinked="1"/>
        <c:majorTickMark val="none"/>
        <c:minorTickMark val="none"/>
        <c:tickLblPos val="nextTo"/>
        <c:crossAx val="995930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'Simulador Cuadro Amortización'!$U$14</c:f>
              <c:strCache>
                <c:ptCount val="1"/>
                <c:pt idx="0">
                  <c:v>Intereses Iniciales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Amortización'!$U$15</c:f>
              <c:numCache>
                <c:formatCode>"€"#,##0.00_);[Red]\("€"#,##0.00\)</c:formatCode>
                <c:ptCount val="1"/>
                <c:pt idx="0">
                  <c:v>61645.901833755648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F-4017-AABE-A755BFC717A7}"/>
            </c:ext>
          </c:extLst>
        </c:ser>
        <c:ser>
          <c:idx val="1"/>
          <c:order val="1"/>
          <c:tx>
            <c:strRef>
              <c:f>'Simulador Cuadro Amortización'!$Z$14</c:f>
              <c:strCache>
                <c:ptCount val="1"/>
                <c:pt idx="0">
                  <c:v>Intereses Amortización Cuota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Amortización'!$Z$15</c:f>
            </c:numRef>
          </c:val>
          <c:extLst>
            <c:ext xmlns:c16="http://schemas.microsoft.com/office/drawing/2014/chart" uri="{C3380CC4-5D6E-409C-BE32-E72D297353CC}">
              <c16:uniqueId val="{00000001-0CCF-4017-AABE-A755BFC717A7}"/>
            </c:ext>
          </c:extLst>
        </c:ser>
        <c:ser>
          <c:idx val="2"/>
          <c:order val="2"/>
          <c:tx>
            <c:strRef>
              <c:f>'Simulador Cuadro Amortización'!$AF$14</c:f>
              <c:strCache>
                <c:ptCount val="1"/>
                <c:pt idx="0">
                  <c:v>Intereses Amortización Plazo</c:v>
                </c:pt>
              </c:strCache>
            </c:strRef>
          </c:tx>
          <c:spPr>
            <a:solidFill>
              <a:schemeClr val="accent3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Amortización'!$AF$15</c:f>
            </c:numRef>
          </c:val>
          <c:extLst>
            <c:ext xmlns:c16="http://schemas.microsoft.com/office/drawing/2014/chart" uri="{C3380CC4-5D6E-409C-BE32-E72D297353CC}">
              <c16:uniqueId val="{00000002-0CCF-4017-AABE-A755BFC717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995930927"/>
        <c:axId val="995938607"/>
      </c:barChart>
      <c:catAx>
        <c:axId val="995930927"/>
        <c:scaling>
          <c:orientation val="minMax"/>
        </c:scaling>
        <c:delete val="1"/>
        <c:axPos val="b"/>
        <c:majorTickMark val="none"/>
        <c:minorTickMark val="none"/>
        <c:tickLblPos val="nextTo"/>
        <c:crossAx val="995938607"/>
        <c:crosses val="autoZero"/>
        <c:auto val="1"/>
        <c:lblAlgn val="ctr"/>
        <c:lblOffset val="100"/>
        <c:noMultiLvlLbl val="0"/>
      </c:catAx>
      <c:valAx>
        <c:axId val="995938607"/>
        <c:scaling>
          <c:orientation val="minMax"/>
          <c:min val="0"/>
        </c:scaling>
        <c:delete val="1"/>
        <c:axPos val="l"/>
        <c:numFmt formatCode="&quot;€&quot;#,##0.00_);[Red]\(&quot;€&quot;#,##0.00\)" sourceLinked="1"/>
        <c:majorTickMark val="none"/>
        <c:minorTickMark val="none"/>
        <c:tickLblPos val="nextTo"/>
        <c:crossAx val="995930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5</xdr:row>
      <xdr:rowOff>28575</xdr:rowOff>
    </xdr:from>
    <xdr:to>
      <xdr:col>8</xdr:col>
      <xdr:colOff>57150</xdr:colOff>
      <xdr:row>8</xdr:row>
      <xdr:rowOff>9525</xdr:rowOff>
    </xdr:to>
    <xdr:sp macro="" textlink="">
      <xdr:nvSpPr>
        <xdr:cNvPr id="3" name="Cerrar llave 2">
          <a:extLst>
            <a:ext uri="{FF2B5EF4-FFF2-40B4-BE49-F238E27FC236}">
              <a16:creationId xmlns:a16="http://schemas.microsoft.com/office/drawing/2014/main" id="{FFF58D69-0BAB-4F4A-AA55-23B2356A29E4}"/>
            </a:ext>
          </a:extLst>
        </xdr:cNvPr>
        <xdr:cNvSpPr/>
      </xdr:nvSpPr>
      <xdr:spPr>
        <a:xfrm>
          <a:off x="7896225" y="1000125"/>
          <a:ext cx="95250" cy="571500"/>
        </a:xfrm>
        <a:prstGeom prst="rightBrac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" sz="1100" kern="1200"/>
        </a:p>
      </xdr:txBody>
    </xdr:sp>
    <xdr:clientData/>
  </xdr:twoCellAnchor>
  <xdr:twoCellAnchor>
    <xdr:from>
      <xdr:col>4</xdr:col>
      <xdr:colOff>448235</xdr:colOff>
      <xdr:row>11</xdr:row>
      <xdr:rowOff>16528</xdr:rowOff>
    </xdr:from>
    <xdr:to>
      <xdr:col>10</xdr:col>
      <xdr:colOff>152400</xdr:colOff>
      <xdr:row>25</xdr:row>
      <xdr:rowOff>73678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FFF45CF-F33D-9AB3-AF66-A2FA23FB1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61912</xdr:colOff>
      <xdr:row>11</xdr:row>
      <xdr:rowOff>70276</xdr:rowOff>
    </xdr:from>
    <xdr:to>
      <xdr:col>23</xdr:col>
      <xdr:colOff>483053</xdr:colOff>
      <xdr:row>27</xdr:row>
      <xdr:rowOff>6803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5AC2C7-B789-9CAA-40A3-740F81B59B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378818</xdr:colOff>
      <xdr:row>3</xdr:row>
      <xdr:rowOff>18178</xdr:rowOff>
    </xdr:from>
    <xdr:to>
      <xdr:col>5</xdr:col>
      <xdr:colOff>956135</xdr:colOff>
      <xdr:row>11</xdr:row>
      <xdr:rowOff>170868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F3D212B-64D0-5471-44F5-5F3DE9476C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378818</xdr:colOff>
      <xdr:row>3</xdr:row>
      <xdr:rowOff>18178</xdr:rowOff>
    </xdr:from>
    <xdr:to>
      <xdr:col>22</xdr:col>
      <xdr:colOff>956135</xdr:colOff>
      <xdr:row>11</xdr:row>
      <xdr:rowOff>170868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D24DE3-1217-4B57-AC95-C62C237D4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184E30B5-C516-4502-B03E-C1FBE9CC8BA8}" autoFormatId="16" applyNumberFormats="0" applyBorderFormats="0" applyFontFormats="0" applyPatternFormats="0" applyAlignmentFormats="0" applyWidthHeightFormats="0">
  <queryTableRefresh nextId="16" unboundColumnsRight="8">
    <queryTableFields count="14">
      <queryTableField id="1" name="Año" tableColumnId="1"/>
      <queryTableField id="2" name="Euríbor (%)" tableColumnId="2"/>
      <queryTableField id="3" name="Euríbor + 0.75" tableColumnId="3"/>
      <queryTableField id="4" name="Euríbor + 1.25" tableColumnId="4"/>
      <queryTableField id="5" name="Euríbor + 1.75" tableColumnId="5"/>
      <queryTableField id="6" name="Euríbor + 2.00" tableColumnId="6"/>
      <queryTableField id="7" dataBound="0" tableColumnId="7"/>
      <queryTableField id="8" dataBound="0" tableColumnId="8"/>
      <queryTableField id="9" dataBound="0" tableColumnId="9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15" dataBound="0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F11721-486E-4CC2-98A1-AE6F56AAA3EE}" name="Evoluci_n_del_Eur_bor_con_Diferenciales__2" displayName="Evoluci_n_del_Eur_bor_con_Diferenciales__2" ref="A1:N32" tableType="queryTable" totalsRowShown="0">
  <autoFilter ref="A1:N32" xr:uid="{B4F11721-486E-4CC2-98A1-AE6F56AAA3EE}"/>
  <tableColumns count="14">
    <tableColumn id="1" xr3:uid="{4BC6AA68-7A3A-4B16-90C9-F8EFA7D99987}" uniqueName="1" name="Año" queryTableFieldId="1"/>
    <tableColumn id="2" xr3:uid="{008944A3-1044-4210-B0FC-119634B8FFC7}" uniqueName="2" name="Euríbor (%)" queryTableFieldId="2"/>
    <tableColumn id="3" xr3:uid="{C9C5293D-AE1C-40D1-8540-74EBF6DE81F6}" uniqueName="3" name="Euríbor + 0.75" queryTableFieldId="3"/>
    <tableColumn id="4" xr3:uid="{734ACA81-4A0F-48E8-9D85-A3CF26ECD4F2}" uniqueName="4" name="Euríbor + 1.25" queryTableFieldId="4"/>
    <tableColumn id="5" xr3:uid="{4C086DC3-B3FB-4AAD-8554-D43E501D17F9}" uniqueName="5" name="Euríbor + 1.75" queryTableFieldId="5"/>
    <tableColumn id="6" xr3:uid="{B9E49E1F-FDA5-49C4-971E-E9AB60C459E2}" uniqueName="6" name="Euríbor + 2.00" queryTableFieldId="6"/>
    <tableColumn id="7" xr3:uid="{B1922B18-771B-40C1-9AF7-908D338A35A5}" uniqueName="7" name="Euríbor + 2.01" queryTableFieldId="7" dataDxfId="4">
      <calculatedColumnFormula>+Evoluci_n_del_Eur_bor_con_Diferenciales__2[[#This Row],[Euríbor (%)]]/100</calculatedColumnFormula>
    </tableColumn>
    <tableColumn id="8" xr3:uid="{76C635AD-9E99-4778-B411-679851B8498A}" uniqueName="8" name="Euríbor + 2.02" queryTableFieldId="8">
      <calculatedColumnFormula>+Evoluci_n_del_Eur_bor_con_Diferenciales__2[[#This Row],[Euríbor + 0.75]]/100</calculatedColumnFormula>
    </tableColumn>
    <tableColumn id="9" xr3:uid="{64F45F57-02B5-4D72-BAED-0F75D581A852}" uniqueName="9" name="Euríbor + 2.03" queryTableFieldId="9">
      <calculatedColumnFormula>+Evoluci_n_del_Eur_bor_con_Diferenciales__2[[#This Row],[Euríbor + 1.25]]/100</calculatedColumnFormula>
    </tableColumn>
    <tableColumn id="10" xr3:uid="{26EBCBAE-A32A-492A-9A68-2E8BB80191A7}" uniqueName="10" name="Euríbor + 2.04" queryTableFieldId="10">
      <calculatedColumnFormula>+Evoluci_n_del_Eur_bor_con_Diferenciales__2[[#This Row],[Euríbor + 1.75]]/100</calculatedColumnFormula>
    </tableColumn>
    <tableColumn id="11" xr3:uid="{66E0E1CD-E4A2-4C75-AD1B-E7B9687203C3}" uniqueName="11" name="Euríbor + 2.05" queryTableFieldId="11">
      <calculatedColumnFormula>+Evoluci_n_del_Eur_bor_con_Diferenciales__2[[#This Row],[Euríbor + 2.00]]/100</calculatedColumnFormula>
    </tableColumn>
    <tableColumn id="12" xr3:uid="{E60DB1A8-5FAB-4FF2-89DE-A4425E03F89F}" uniqueName="12" name="Fijo" queryTableFieldId="12"/>
    <tableColumn id="13" xr3:uid="{1F83285F-8CA6-491A-86EC-3E30760C398C}" uniqueName="13" name="Mixto" queryTableFieldId="13"/>
    <tableColumn id="15" xr3:uid="{51D99EC7-4B12-4436-ACD6-A32600534A26}" uniqueName="15" name="Columna1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B735-FCBE-4550-84FE-7098A52D47B1}">
  <dimension ref="B2:J30"/>
  <sheetViews>
    <sheetView showGridLines="0" tabSelected="1" topLeftCell="B1" zoomScale="85" zoomScaleNormal="85" workbookViewId="0">
      <selection activeCell="D5" sqref="D5"/>
    </sheetView>
  </sheetViews>
  <sheetFormatPr baseColWidth="10" defaultRowHeight="14.25" x14ac:dyDescent="0.45"/>
  <cols>
    <col min="1" max="1" width="68.59765625" customWidth="1"/>
    <col min="2" max="2" width="45.265625" customWidth="1"/>
    <col min="3" max="3" width="7" bestFit="1" customWidth="1"/>
    <col min="4" max="4" width="29.265625" customWidth="1"/>
    <col min="5" max="5" width="12.73046875" customWidth="1"/>
    <col min="8" max="8" width="14.265625" bestFit="1" customWidth="1"/>
    <col min="9" max="9" width="10.59765625" customWidth="1"/>
    <col min="10" max="10" width="13.86328125" bestFit="1" customWidth="1"/>
  </cols>
  <sheetData>
    <row r="2" spans="2:10" ht="15.75" x14ac:dyDescent="0.5">
      <c r="B2" s="60" t="s">
        <v>26</v>
      </c>
      <c r="F2" s="67" t="s">
        <v>136</v>
      </c>
    </row>
    <row r="3" spans="2:10" ht="15.75" x14ac:dyDescent="0.5">
      <c r="B3" s="60"/>
    </row>
    <row r="4" spans="2:10" x14ac:dyDescent="0.45">
      <c r="B4" s="41"/>
      <c r="C4" s="41"/>
      <c r="D4" s="63" t="s">
        <v>134</v>
      </c>
      <c r="F4" s="63"/>
      <c r="G4" s="63" t="s">
        <v>137</v>
      </c>
      <c r="H4" s="63" t="s">
        <v>134</v>
      </c>
    </row>
    <row r="5" spans="2:10" x14ac:dyDescent="0.45">
      <c r="B5" s="38" t="s">
        <v>128</v>
      </c>
      <c r="D5" s="37">
        <v>200000</v>
      </c>
      <c r="F5" t="s">
        <v>1</v>
      </c>
      <c r="G5" s="24">
        <v>0.8</v>
      </c>
      <c r="H5" s="35">
        <f>+G5*D5</f>
        <v>160000</v>
      </c>
    </row>
    <row r="6" spans="2:10" x14ac:dyDescent="0.45">
      <c r="F6" t="s">
        <v>138</v>
      </c>
      <c r="G6" s="24">
        <f>1-G5</f>
        <v>0.19999999999999996</v>
      </c>
      <c r="H6" s="64">
        <f>+D5*G6</f>
        <v>39999.999999999993</v>
      </c>
    </row>
    <row r="7" spans="2:10" ht="15.75" x14ac:dyDescent="0.5">
      <c r="B7" s="60" t="s">
        <v>24</v>
      </c>
      <c r="F7" t="s">
        <v>126</v>
      </c>
      <c r="H7" s="64">
        <f>+D14</f>
        <v>2800</v>
      </c>
      <c r="I7" s="66" t="s">
        <v>139</v>
      </c>
      <c r="J7" s="65">
        <f>+SUM(H6:H8)</f>
        <v>58799.999999999993</v>
      </c>
    </row>
    <row r="8" spans="2:10" ht="15.75" x14ac:dyDescent="0.5">
      <c r="B8" s="60"/>
      <c r="F8" t="s">
        <v>127</v>
      </c>
      <c r="H8" s="64">
        <f>+D26</f>
        <v>16000</v>
      </c>
    </row>
    <row r="9" spans="2:10" x14ac:dyDescent="0.45">
      <c r="C9" s="42" t="s">
        <v>132</v>
      </c>
      <c r="D9" s="42" t="s">
        <v>134</v>
      </c>
      <c r="H9" s="35"/>
    </row>
    <row r="10" spans="2:10" ht="15.75" x14ac:dyDescent="0.5">
      <c r="B10" s="47" t="s">
        <v>25</v>
      </c>
      <c r="C10" s="48">
        <v>2E-3</v>
      </c>
      <c r="D10" s="49">
        <f>+C10*$D$5</f>
        <v>400</v>
      </c>
      <c r="E10" s="39"/>
      <c r="F10" s="68" t="s">
        <v>7</v>
      </c>
      <c r="G10" s="68"/>
      <c r="H10" s="69">
        <f>+SUM(H5:H8)</f>
        <v>218800</v>
      </c>
      <c r="I10" s="35"/>
    </row>
    <row r="11" spans="2:10" x14ac:dyDescent="0.45">
      <c r="B11" s="50" t="s">
        <v>27</v>
      </c>
      <c r="C11" s="51">
        <v>8.0000000000000002E-3</v>
      </c>
      <c r="D11" s="52">
        <f t="shared" ref="D11:D13" si="0">+C11*$D$5</f>
        <v>1600</v>
      </c>
      <c r="E11" s="39"/>
    </row>
    <row r="12" spans="2:10" x14ac:dyDescent="0.45">
      <c r="B12" s="50" t="s">
        <v>28</v>
      </c>
      <c r="C12" s="51">
        <v>2E-3</v>
      </c>
      <c r="D12" s="52">
        <f t="shared" si="0"/>
        <v>400</v>
      </c>
      <c r="E12" s="39"/>
    </row>
    <row r="13" spans="2:10" x14ac:dyDescent="0.45">
      <c r="B13" s="50" t="s">
        <v>29</v>
      </c>
      <c r="C13" s="51">
        <v>2E-3</v>
      </c>
      <c r="D13" s="52">
        <f t="shared" si="0"/>
        <v>400</v>
      </c>
      <c r="E13" s="39"/>
    </row>
    <row r="14" spans="2:10" x14ac:dyDescent="0.45">
      <c r="B14" s="44" t="s">
        <v>129</v>
      </c>
      <c r="C14" s="45"/>
      <c r="D14" s="46">
        <f>+SUM(D10:D13)</f>
        <v>2800</v>
      </c>
    </row>
    <row r="15" spans="2:10" x14ac:dyDescent="0.45">
      <c r="C15" s="31"/>
      <c r="D15" s="36"/>
    </row>
    <row r="16" spans="2:10" x14ac:dyDescent="0.45">
      <c r="B16" s="40"/>
      <c r="C16" s="31"/>
      <c r="D16" s="36"/>
    </row>
    <row r="17" spans="2:4" ht="15.75" x14ac:dyDescent="0.5">
      <c r="B17" s="60" t="s">
        <v>30</v>
      </c>
      <c r="C17" s="59"/>
      <c r="D17" s="59"/>
    </row>
    <row r="18" spans="2:4" ht="15.75" x14ac:dyDescent="0.5">
      <c r="B18" s="60"/>
      <c r="C18" s="59"/>
      <c r="D18" s="59"/>
    </row>
    <row r="19" spans="2:4" x14ac:dyDescent="0.45">
      <c r="B19" s="43" t="s">
        <v>121</v>
      </c>
      <c r="C19" s="25"/>
      <c r="D19" s="25" t="s">
        <v>148</v>
      </c>
    </row>
    <row r="20" spans="2:4" x14ac:dyDescent="0.45">
      <c r="B20" s="43" t="s">
        <v>122</v>
      </c>
      <c r="C20" s="25"/>
      <c r="D20" s="25" t="s">
        <v>44</v>
      </c>
    </row>
    <row r="21" spans="2:4" x14ac:dyDescent="0.45">
      <c r="B21" s="43"/>
      <c r="C21" s="25"/>
      <c r="D21" s="25"/>
    </row>
    <row r="22" spans="2:4" x14ac:dyDescent="0.45">
      <c r="B22" s="33"/>
      <c r="C22" s="42" t="s">
        <v>133</v>
      </c>
      <c r="D22" s="42" t="s">
        <v>134</v>
      </c>
    </row>
    <row r="23" spans="2:4" x14ac:dyDescent="0.45">
      <c r="B23" s="53" t="s">
        <v>123</v>
      </c>
      <c r="C23" s="54">
        <v>0.08</v>
      </c>
      <c r="D23" s="49">
        <f>+$D$5*C23</f>
        <v>16000</v>
      </c>
    </row>
    <row r="24" spans="2:4" x14ac:dyDescent="0.45">
      <c r="B24" s="55" t="s">
        <v>124</v>
      </c>
      <c r="C24" s="56">
        <v>0</v>
      </c>
      <c r="D24" s="52">
        <f>+$D$5*C24</f>
        <v>0</v>
      </c>
    </row>
    <row r="25" spans="2:4" x14ac:dyDescent="0.45">
      <c r="B25" s="55" t="s">
        <v>125</v>
      </c>
      <c r="C25" s="56">
        <v>0</v>
      </c>
      <c r="D25" s="52">
        <f>+$D$5*C25</f>
        <v>0</v>
      </c>
    </row>
    <row r="26" spans="2:4" x14ac:dyDescent="0.45">
      <c r="B26" s="44" t="s">
        <v>130</v>
      </c>
      <c r="C26" s="45"/>
      <c r="D26" s="46">
        <f>+SUM(D23:D25)</f>
        <v>16000</v>
      </c>
    </row>
    <row r="28" spans="2:4" ht="15.75" x14ac:dyDescent="0.5">
      <c r="B28" s="61" t="s">
        <v>131</v>
      </c>
      <c r="C28" s="58"/>
      <c r="D28" s="62">
        <f>+D5+D14+D26</f>
        <v>218800</v>
      </c>
    </row>
    <row r="29" spans="2:4" x14ac:dyDescent="0.45">
      <c r="B29" s="57" t="s">
        <v>140</v>
      </c>
    </row>
    <row r="30" spans="2:4" x14ac:dyDescent="0.45">
      <c r="B30" s="57" t="s">
        <v>135</v>
      </c>
    </row>
  </sheetData>
  <conditionalFormatting sqref="B23">
    <cfRule type="expression" dxfId="3" priority="5">
      <formula>$D$19="Vivienda Segunda Mano"</formula>
    </cfRule>
    <cfRule type="expression" dxfId="2" priority="6">
      <formula>$D$19="Vivienda Nueva"</formula>
    </cfRule>
  </conditionalFormatting>
  <conditionalFormatting sqref="B24:B25">
    <cfRule type="expression" dxfId="1" priority="7">
      <formula>$D$19="Vivienda Nueva"</formula>
    </cfRule>
    <cfRule type="expression" dxfId="0" priority="8">
      <formula>$D$19="Vivienda Segunda Mano"</formula>
    </cfRule>
  </conditionalFormatting>
  <dataValidations count="1">
    <dataValidation type="list" allowBlank="1" showInputMessage="1" showErrorMessage="1" sqref="D19" xr:uid="{23F0F1F0-0122-4819-8949-70E118F64D70}">
      <formula1>"Vivienda Nueva,Vivienda Segunda Mano"</formula1>
    </dataValidation>
  </dataValidations>
  <hyperlinks>
    <hyperlink ref="B23" location="'Impuestos-ITP'!A1" display="     Impuesto de Transmisiones Patrimoniales (ITP)" xr:uid="{02D370ED-BEDC-4750-BADB-6B430CA94786}"/>
    <hyperlink ref="B24" location="'Impuestos-IVA'!A1" display="     Impuesto sobre el Valor Añadido (IVA)" xr:uid="{7CF3DEA9-C2AB-40F7-9068-923DFA85AB11}"/>
    <hyperlink ref="B25" location="Impuestos_IAJD!A1" display="     Impuesto de Actos Jurídicos Documentados (IAJD)" xr:uid="{282E0C76-2DBA-4ECB-B808-1C005DE3AFA5}"/>
  </hyperlink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8DB15E9-C24A-4225-BB3A-0C6F8D8E6037}">
          <x14:formula1>
            <xm:f>Datos!$A$1:$A$17</xm:f>
          </x14:formula1>
          <xm:sqref>D20:D21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6C63-A45A-41B3-BA81-E5603A40E923}">
  <dimension ref="A1:N32"/>
  <sheetViews>
    <sheetView showGridLines="0" topLeftCell="H1" zoomScale="70" zoomScaleNormal="70" workbookViewId="0">
      <selection activeCell="T37" sqref="T37"/>
    </sheetView>
  </sheetViews>
  <sheetFormatPr baseColWidth="10" defaultRowHeight="14.25" x14ac:dyDescent="0.45"/>
  <cols>
    <col min="1" max="1" width="6.73046875" bestFit="1" customWidth="1"/>
    <col min="2" max="2" width="13.265625" bestFit="1" customWidth="1"/>
    <col min="3" max="6" width="15.265625" bestFit="1" customWidth="1"/>
  </cols>
  <sheetData>
    <row r="1" spans="1:14" x14ac:dyDescent="0.45">
      <c r="A1" t="s">
        <v>149</v>
      </c>
      <c r="B1" t="s">
        <v>150</v>
      </c>
      <c r="C1" t="s">
        <v>151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  <c r="L1" t="s">
        <v>160</v>
      </c>
      <c r="M1" t="s">
        <v>161</v>
      </c>
      <c r="N1" t="s">
        <v>162</v>
      </c>
    </row>
    <row r="2" spans="1:14" x14ac:dyDescent="0.45">
      <c r="A2">
        <v>2000</v>
      </c>
      <c r="B2">
        <v>439</v>
      </c>
      <c r="C2">
        <v>514</v>
      </c>
      <c r="D2">
        <v>564</v>
      </c>
      <c r="E2">
        <v>614</v>
      </c>
      <c r="F2">
        <v>639</v>
      </c>
      <c r="G2">
        <f>+Evoluci_n_del_Eur_bor_con_Diferenciales__2[[#This Row],[Euríbor (%)]]/100</f>
        <v>4.3899999999999997</v>
      </c>
      <c r="H2">
        <f>+Evoluci_n_del_Eur_bor_con_Diferenciales__2[[#This Row],[Euríbor + 0.75]]/100</f>
        <v>5.14</v>
      </c>
      <c r="I2">
        <f>+Evoluci_n_del_Eur_bor_con_Diferenciales__2[[#This Row],[Euríbor + 1.25]]/100</f>
        <v>5.64</v>
      </c>
      <c r="J2">
        <f>+Evoluci_n_del_Eur_bor_con_Diferenciales__2[[#This Row],[Euríbor + 1.75]]/100</f>
        <v>6.14</v>
      </c>
      <c r="K2">
        <f>+Evoluci_n_del_Eur_bor_con_Diferenciales__2[[#This Row],[Euríbor + 2.00]]/100</f>
        <v>6.39</v>
      </c>
      <c r="L2">
        <v>2.2999999999999998</v>
      </c>
      <c r="M2">
        <v>2</v>
      </c>
      <c r="N2">
        <v>2.2999999999999998</v>
      </c>
    </row>
    <row r="3" spans="1:14" x14ac:dyDescent="0.45">
      <c r="A3">
        <v>2001</v>
      </c>
      <c r="B3">
        <v>425</v>
      </c>
      <c r="C3">
        <v>500</v>
      </c>
      <c r="D3">
        <v>550</v>
      </c>
      <c r="E3">
        <v>600</v>
      </c>
      <c r="F3">
        <v>625</v>
      </c>
      <c r="G3">
        <f>+Evoluci_n_del_Eur_bor_con_Diferenciales__2[[#This Row],[Euríbor (%)]]/100</f>
        <v>4.25</v>
      </c>
      <c r="H3">
        <f>+Evoluci_n_del_Eur_bor_con_Diferenciales__2[[#This Row],[Euríbor + 0.75]]/100</f>
        <v>5</v>
      </c>
      <c r="I3">
        <f>+Evoluci_n_del_Eur_bor_con_Diferenciales__2[[#This Row],[Euríbor + 1.25]]/100</f>
        <v>5.5</v>
      </c>
      <c r="J3">
        <f>+Evoluci_n_del_Eur_bor_con_Diferenciales__2[[#This Row],[Euríbor + 1.75]]/100</f>
        <v>6</v>
      </c>
      <c r="K3">
        <f>+Evoluci_n_del_Eur_bor_con_Diferenciales__2[[#This Row],[Euríbor + 2.00]]/100</f>
        <v>6.25</v>
      </c>
      <c r="L3">
        <v>2.2999999999999998</v>
      </c>
      <c r="N3">
        <v>2.2999999999999998</v>
      </c>
    </row>
    <row r="4" spans="1:14" x14ac:dyDescent="0.45">
      <c r="A4">
        <v>2002</v>
      </c>
      <c r="B4">
        <v>332</v>
      </c>
      <c r="C4">
        <v>407</v>
      </c>
      <c r="D4">
        <v>457</v>
      </c>
      <c r="E4">
        <v>507</v>
      </c>
      <c r="F4">
        <v>532</v>
      </c>
      <c r="G4">
        <f>+Evoluci_n_del_Eur_bor_con_Diferenciales__2[[#This Row],[Euríbor (%)]]/100</f>
        <v>3.32</v>
      </c>
      <c r="H4">
        <f>+Evoluci_n_del_Eur_bor_con_Diferenciales__2[[#This Row],[Euríbor + 0.75]]/100</f>
        <v>4.07</v>
      </c>
      <c r="I4">
        <f>+Evoluci_n_del_Eur_bor_con_Diferenciales__2[[#This Row],[Euríbor + 1.25]]/100</f>
        <v>4.57</v>
      </c>
      <c r="J4">
        <f>+Evoluci_n_del_Eur_bor_con_Diferenciales__2[[#This Row],[Euríbor + 1.75]]/100</f>
        <v>5.07</v>
      </c>
      <c r="K4">
        <f>+Evoluci_n_del_Eur_bor_con_Diferenciales__2[[#This Row],[Euríbor + 2.00]]/100</f>
        <v>5.32</v>
      </c>
      <c r="L4">
        <v>2.2999999999999998</v>
      </c>
      <c r="N4">
        <v>2.2999999999999998</v>
      </c>
    </row>
    <row r="5" spans="1:14" x14ac:dyDescent="0.45">
      <c r="A5">
        <v>2003</v>
      </c>
      <c r="B5">
        <v>233</v>
      </c>
      <c r="C5">
        <v>308</v>
      </c>
      <c r="D5">
        <v>358</v>
      </c>
      <c r="E5">
        <v>408</v>
      </c>
      <c r="F5">
        <v>433</v>
      </c>
      <c r="G5">
        <f>+Evoluci_n_del_Eur_bor_con_Diferenciales__2[[#This Row],[Euríbor (%)]]/100</f>
        <v>2.33</v>
      </c>
      <c r="H5">
        <f>+Evoluci_n_del_Eur_bor_con_Diferenciales__2[[#This Row],[Euríbor + 0.75]]/100</f>
        <v>3.08</v>
      </c>
      <c r="I5">
        <f>+Evoluci_n_del_Eur_bor_con_Diferenciales__2[[#This Row],[Euríbor + 1.25]]/100</f>
        <v>3.58</v>
      </c>
      <c r="J5">
        <f>+Evoluci_n_del_Eur_bor_con_Diferenciales__2[[#This Row],[Euríbor + 1.75]]/100</f>
        <v>4.08</v>
      </c>
      <c r="K5">
        <f>+Evoluci_n_del_Eur_bor_con_Diferenciales__2[[#This Row],[Euríbor + 2.00]]/100</f>
        <v>4.33</v>
      </c>
      <c r="L5">
        <v>2.2999999999999998</v>
      </c>
      <c r="N5">
        <v>2.2999999999999998</v>
      </c>
    </row>
    <row r="6" spans="1:14" x14ac:dyDescent="0.45">
      <c r="A6">
        <v>2004</v>
      </c>
      <c r="B6">
        <v>231</v>
      </c>
      <c r="C6">
        <v>306</v>
      </c>
      <c r="D6">
        <v>356</v>
      </c>
      <c r="E6">
        <v>406</v>
      </c>
      <c r="F6">
        <v>431</v>
      </c>
      <c r="G6">
        <f>+Evoluci_n_del_Eur_bor_con_Diferenciales__2[[#This Row],[Euríbor (%)]]/100</f>
        <v>2.31</v>
      </c>
      <c r="H6">
        <f>+Evoluci_n_del_Eur_bor_con_Diferenciales__2[[#This Row],[Euríbor + 0.75]]/100</f>
        <v>3.06</v>
      </c>
      <c r="I6">
        <f>+Evoluci_n_del_Eur_bor_con_Diferenciales__2[[#This Row],[Euríbor + 1.25]]/100</f>
        <v>3.56</v>
      </c>
      <c r="J6">
        <f>+Evoluci_n_del_Eur_bor_con_Diferenciales__2[[#This Row],[Euríbor + 1.75]]/100</f>
        <v>4.0599999999999996</v>
      </c>
      <c r="K6">
        <f>+Evoluci_n_del_Eur_bor_con_Diferenciales__2[[#This Row],[Euríbor + 2.00]]/100</f>
        <v>4.3099999999999996</v>
      </c>
      <c r="L6">
        <v>2.2999999999999998</v>
      </c>
      <c r="N6">
        <v>2.2999999999999998</v>
      </c>
    </row>
    <row r="7" spans="1:14" x14ac:dyDescent="0.45">
      <c r="A7">
        <v>2005</v>
      </c>
      <c r="B7">
        <v>233</v>
      </c>
      <c r="C7">
        <v>308</v>
      </c>
      <c r="D7">
        <v>358</v>
      </c>
      <c r="E7">
        <v>408</v>
      </c>
      <c r="F7">
        <v>433</v>
      </c>
      <c r="G7">
        <f>+Evoluci_n_del_Eur_bor_con_Diferenciales__2[[#This Row],[Euríbor (%)]]/100</f>
        <v>2.33</v>
      </c>
      <c r="H7">
        <f>+Evoluci_n_del_Eur_bor_con_Diferenciales__2[[#This Row],[Euríbor + 0.75]]/100</f>
        <v>3.08</v>
      </c>
      <c r="I7">
        <f>+Evoluci_n_del_Eur_bor_con_Diferenciales__2[[#This Row],[Euríbor + 1.25]]/100</f>
        <v>3.58</v>
      </c>
      <c r="J7">
        <f>+Evoluci_n_del_Eur_bor_con_Diferenciales__2[[#This Row],[Euríbor + 1.75]]/100</f>
        <v>4.08</v>
      </c>
      <c r="K7">
        <f>+Evoluci_n_del_Eur_bor_con_Diferenciales__2[[#This Row],[Euríbor + 2.00]]/100</f>
        <v>4.33</v>
      </c>
      <c r="L7">
        <v>2.2999999999999998</v>
      </c>
      <c r="N7">
        <v>2.2999999999999998</v>
      </c>
    </row>
    <row r="8" spans="1:14" x14ac:dyDescent="0.45">
      <c r="A8">
        <v>2006</v>
      </c>
      <c r="B8">
        <v>373</v>
      </c>
      <c r="C8">
        <v>448</v>
      </c>
      <c r="D8">
        <v>498</v>
      </c>
      <c r="E8">
        <v>548</v>
      </c>
      <c r="F8">
        <v>573</v>
      </c>
      <c r="G8">
        <f>+Evoluci_n_del_Eur_bor_con_Diferenciales__2[[#This Row],[Euríbor (%)]]/100</f>
        <v>3.73</v>
      </c>
      <c r="H8">
        <f>+Evoluci_n_del_Eur_bor_con_Diferenciales__2[[#This Row],[Euríbor + 0.75]]/100</f>
        <v>4.4800000000000004</v>
      </c>
      <c r="I8">
        <f>+Evoluci_n_del_Eur_bor_con_Diferenciales__2[[#This Row],[Euríbor + 1.25]]/100</f>
        <v>4.9800000000000004</v>
      </c>
      <c r="J8">
        <f>+Evoluci_n_del_Eur_bor_con_Diferenciales__2[[#This Row],[Euríbor + 1.75]]/100</f>
        <v>5.48</v>
      </c>
      <c r="K8">
        <f>+Evoluci_n_del_Eur_bor_con_Diferenciales__2[[#This Row],[Euríbor + 2.00]]/100</f>
        <v>5.73</v>
      </c>
      <c r="L8">
        <v>2.2999999999999998</v>
      </c>
      <c r="N8">
        <v>2.2999999999999998</v>
      </c>
    </row>
    <row r="9" spans="1:14" x14ac:dyDescent="0.45">
      <c r="A9">
        <v>2007</v>
      </c>
      <c r="B9">
        <v>479</v>
      </c>
      <c r="C9">
        <v>554</v>
      </c>
      <c r="D9">
        <v>604</v>
      </c>
      <c r="E9">
        <v>654</v>
      </c>
      <c r="F9">
        <v>679</v>
      </c>
      <c r="G9">
        <f>+Evoluci_n_del_Eur_bor_con_Diferenciales__2[[#This Row],[Euríbor (%)]]/100</f>
        <v>4.79</v>
      </c>
      <c r="H9">
        <f>+Evoluci_n_del_Eur_bor_con_Diferenciales__2[[#This Row],[Euríbor + 0.75]]/100</f>
        <v>5.54</v>
      </c>
      <c r="I9">
        <f>+Evoluci_n_del_Eur_bor_con_Diferenciales__2[[#This Row],[Euríbor + 1.25]]/100</f>
        <v>6.04</v>
      </c>
      <c r="J9">
        <f>+Evoluci_n_del_Eur_bor_con_Diferenciales__2[[#This Row],[Euríbor + 1.75]]/100</f>
        <v>6.54</v>
      </c>
      <c r="K9">
        <f>+Evoluci_n_del_Eur_bor_con_Diferenciales__2[[#This Row],[Euríbor + 2.00]]/100</f>
        <v>6.79</v>
      </c>
      <c r="L9">
        <v>2.2999999999999998</v>
      </c>
      <c r="N9">
        <v>2.2999999999999998</v>
      </c>
    </row>
    <row r="10" spans="1:14" x14ac:dyDescent="0.45">
      <c r="A10">
        <v>2008</v>
      </c>
      <c r="B10">
        <v>435</v>
      </c>
      <c r="C10">
        <v>510</v>
      </c>
      <c r="D10">
        <v>560</v>
      </c>
      <c r="E10">
        <v>610</v>
      </c>
      <c r="F10">
        <v>635</v>
      </c>
      <c r="G10">
        <f>+Evoluci_n_del_Eur_bor_con_Diferenciales__2[[#This Row],[Euríbor (%)]]/100</f>
        <v>4.3499999999999996</v>
      </c>
      <c r="H10">
        <f>+Evoluci_n_del_Eur_bor_con_Diferenciales__2[[#This Row],[Euríbor + 0.75]]/100</f>
        <v>5.0999999999999996</v>
      </c>
      <c r="I10">
        <f>+Evoluci_n_del_Eur_bor_con_Diferenciales__2[[#This Row],[Euríbor + 1.25]]/100</f>
        <v>5.6</v>
      </c>
      <c r="J10">
        <f>+Evoluci_n_del_Eur_bor_con_Diferenciales__2[[#This Row],[Euríbor + 1.75]]/100</f>
        <v>6.1</v>
      </c>
      <c r="K10">
        <f>+Evoluci_n_del_Eur_bor_con_Diferenciales__2[[#This Row],[Euríbor + 2.00]]/100</f>
        <v>6.35</v>
      </c>
      <c r="L10">
        <v>2.2999999999999998</v>
      </c>
      <c r="N10">
        <v>2.2999999999999998</v>
      </c>
    </row>
    <row r="11" spans="1:14" x14ac:dyDescent="0.45">
      <c r="A11">
        <v>2009</v>
      </c>
      <c r="B11">
        <v>123</v>
      </c>
      <c r="C11">
        <v>198</v>
      </c>
      <c r="D11">
        <v>248</v>
      </c>
      <c r="E11">
        <v>298</v>
      </c>
      <c r="F11">
        <v>323</v>
      </c>
      <c r="G11">
        <f>+Evoluci_n_del_Eur_bor_con_Diferenciales__2[[#This Row],[Euríbor (%)]]/100</f>
        <v>1.23</v>
      </c>
      <c r="H11">
        <f>+Evoluci_n_del_Eur_bor_con_Diferenciales__2[[#This Row],[Euríbor + 0.75]]/100</f>
        <v>1.98</v>
      </c>
      <c r="I11">
        <f>+Evoluci_n_del_Eur_bor_con_Diferenciales__2[[#This Row],[Euríbor + 1.25]]/100</f>
        <v>2.48</v>
      </c>
      <c r="J11">
        <f>+Evoluci_n_del_Eur_bor_con_Diferenciales__2[[#This Row],[Euríbor + 1.75]]/100</f>
        <v>2.98</v>
      </c>
      <c r="K11">
        <f>+Evoluci_n_del_Eur_bor_con_Diferenciales__2[[#This Row],[Euríbor + 2.00]]/100</f>
        <v>3.23</v>
      </c>
      <c r="L11">
        <v>2.2999999999999998</v>
      </c>
      <c r="N11">
        <v>2.2999999999999998</v>
      </c>
    </row>
    <row r="12" spans="1:14" x14ac:dyDescent="0.45">
      <c r="A12">
        <v>2010</v>
      </c>
      <c r="B12">
        <v>154</v>
      </c>
      <c r="C12">
        <v>229</v>
      </c>
      <c r="D12">
        <v>279</v>
      </c>
      <c r="E12">
        <v>329</v>
      </c>
      <c r="F12">
        <v>354</v>
      </c>
      <c r="G12">
        <f>+Evoluci_n_del_Eur_bor_con_Diferenciales__2[[#This Row],[Euríbor (%)]]/100</f>
        <v>1.54</v>
      </c>
      <c r="H12">
        <f>+Evoluci_n_del_Eur_bor_con_Diferenciales__2[[#This Row],[Euríbor + 0.75]]/100</f>
        <v>2.29</v>
      </c>
      <c r="I12">
        <f>+Evoluci_n_del_Eur_bor_con_Diferenciales__2[[#This Row],[Euríbor + 1.25]]/100</f>
        <v>2.79</v>
      </c>
      <c r="J12">
        <f>+Evoluci_n_del_Eur_bor_con_Diferenciales__2[[#This Row],[Euríbor + 1.75]]/100</f>
        <v>3.29</v>
      </c>
      <c r="K12">
        <f>+Evoluci_n_del_Eur_bor_con_Diferenciales__2[[#This Row],[Euríbor + 2.00]]/100</f>
        <v>3.54</v>
      </c>
      <c r="L12">
        <v>2.2999999999999998</v>
      </c>
      <c r="N12">
        <v>2.2999999999999998</v>
      </c>
    </row>
    <row r="13" spans="1:14" x14ac:dyDescent="0.45">
      <c r="A13">
        <v>2011</v>
      </c>
      <c r="B13">
        <v>204</v>
      </c>
      <c r="C13">
        <v>279</v>
      </c>
      <c r="D13">
        <v>329</v>
      </c>
      <c r="E13">
        <v>379</v>
      </c>
      <c r="F13">
        <v>404</v>
      </c>
      <c r="G13">
        <f>+Evoluci_n_del_Eur_bor_con_Diferenciales__2[[#This Row],[Euríbor (%)]]/100</f>
        <v>2.04</v>
      </c>
      <c r="H13">
        <f>+Evoluci_n_del_Eur_bor_con_Diferenciales__2[[#This Row],[Euríbor + 0.75]]/100</f>
        <v>2.79</v>
      </c>
      <c r="I13">
        <f>+Evoluci_n_del_Eur_bor_con_Diferenciales__2[[#This Row],[Euríbor + 1.25]]/100</f>
        <v>3.29</v>
      </c>
      <c r="J13">
        <f>+Evoluci_n_del_Eur_bor_con_Diferenciales__2[[#This Row],[Euríbor + 1.75]]/100</f>
        <v>3.79</v>
      </c>
      <c r="K13">
        <f>+Evoluci_n_del_Eur_bor_con_Diferenciales__2[[#This Row],[Euríbor + 2.00]]/100</f>
        <v>4.04</v>
      </c>
      <c r="L13">
        <v>2.2999999999999998</v>
      </c>
      <c r="N13">
        <v>2.2999999999999998</v>
      </c>
    </row>
    <row r="14" spans="1:14" x14ac:dyDescent="0.45">
      <c r="A14">
        <v>2012</v>
      </c>
      <c r="B14">
        <v>59</v>
      </c>
      <c r="C14">
        <v>134</v>
      </c>
      <c r="D14">
        <v>184</v>
      </c>
      <c r="E14">
        <v>234</v>
      </c>
      <c r="F14">
        <v>259</v>
      </c>
      <c r="G14">
        <f>+Evoluci_n_del_Eur_bor_con_Diferenciales__2[[#This Row],[Euríbor (%)]]/100</f>
        <v>0.59</v>
      </c>
      <c r="H14">
        <f>+Evoluci_n_del_Eur_bor_con_Diferenciales__2[[#This Row],[Euríbor + 0.75]]/100</f>
        <v>1.34</v>
      </c>
      <c r="I14">
        <f>+Evoluci_n_del_Eur_bor_con_Diferenciales__2[[#This Row],[Euríbor + 1.25]]/100</f>
        <v>1.84</v>
      </c>
      <c r="J14">
        <f>+Evoluci_n_del_Eur_bor_con_Diferenciales__2[[#This Row],[Euríbor + 1.75]]/100</f>
        <v>2.34</v>
      </c>
      <c r="K14">
        <f>+Evoluci_n_del_Eur_bor_con_Diferenciales__2[[#This Row],[Euríbor + 2.00]]/100</f>
        <v>2.59</v>
      </c>
      <c r="L14">
        <v>2.2999999999999998</v>
      </c>
      <c r="N14">
        <v>2.2999999999999998</v>
      </c>
    </row>
    <row r="15" spans="1:14" x14ac:dyDescent="0.45">
      <c r="A15">
        <v>2013</v>
      </c>
      <c r="B15">
        <v>54</v>
      </c>
      <c r="C15">
        <v>129</v>
      </c>
      <c r="D15">
        <v>179</v>
      </c>
      <c r="E15">
        <v>229</v>
      </c>
      <c r="F15">
        <v>254</v>
      </c>
      <c r="G15">
        <f>+Evoluci_n_del_Eur_bor_con_Diferenciales__2[[#This Row],[Euríbor (%)]]/100</f>
        <v>0.54</v>
      </c>
      <c r="H15">
        <f>+Evoluci_n_del_Eur_bor_con_Diferenciales__2[[#This Row],[Euríbor + 0.75]]/100</f>
        <v>1.29</v>
      </c>
      <c r="I15">
        <f>+Evoluci_n_del_Eur_bor_con_Diferenciales__2[[#This Row],[Euríbor + 1.25]]/100</f>
        <v>1.79</v>
      </c>
      <c r="J15">
        <f>+Evoluci_n_del_Eur_bor_con_Diferenciales__2[[#This Row],[Euríbor + 1.75]]/100</f>
        <v>2.29</v>
      </c>
      <c r="K15">
        <f>+Evoluci_n_del_Eur_bor_con_Diferenciales__2[[#This Row],[Euríbor + 2.00]]/100</f>
        <v>2.54</v>
      </c>
      <c r="L15">
        <v>2.2999999999999998</v>
      </c>
      <c r="N15">
        <v>2.2999999999999998</v>
      </c>
    </row>
    <row r="16" spans="1:14" x14ac:dyDescent="0.45">
      <c r="A16">
        <v>2014</v>
      </c>
      <c r="B16">
        <v>33</v>
      </c>
      <c r="C16">
        <v>108</v>
      </c>
      <c r="D16">
        <v>158</v>
      </c>
      <c r="E16">
        <v>208</v>
      </c>
      <c r="F16">
        <v>233</v>
      </c>
      <c r="G16">
        <f>+Evoluci_n_del_Eur_bor_con_Diferenciales__2[[#This Row],[Euríbor (%)]]/100</f>
        <v>0.33</v>
      </c>
      <c r="H16">
        <f>+Evoluci_n_del_Eur_bor_con_Diferenciales__2[[#This Row],[Euríbor + 0.75]]/100</f>
        <v>1.08</v>
      </c>
      <c r="I16">
        <f>+Evoluci_n_del_Eur_bor_con_Diferenciales__2[[#This Row],[Euríbor + 1.25]]/100</f>
        <v>1.58</v>
      </c>
      <c r="J16">
        <f>+Evoluci_n_del_Eur_bor_con_Diferenciales__2[[#This Row],[Euríbor + 1.75]]/100</f>
        <v>2.08</v>
      </c>
      <c r="K16">
        <f>+Evoluci_n_del_Eur_bor_con_Diferenciales__2[[#This Row],[Euríbor + 2.00]]/100</f>
        <v>2.33</v>
      </c>
      <c r="L16">
        <v>2.2999999999999998</v>
      </c>
      <c r="N16">
        <v>2.2999999999999998</v>
      </c>
    </row>
    <row r="17" spans="1:14" x14ac:dyDescent="0.45">
      <c r="A17">
        <v>2015</v>
      </c>
      <c r="B17">
        <v>6</v>
      </c>
      <c r="C17">
        <v>81</v>
      </c>
      <c r="D17">
        <v>131</v>
      </c>
      <c r="E17">
        <v>181</v>
      </c>
      <c r="F17">
        <v>206</v>
      </c>
      <c r="G17">
        <f>+Evoluci_n_del_Eur_bor_con_Diferenciales__2[[#This Row],[Euríbor (%)]]/100</f>
        <v>0.06</v>
      </c>
      <c r="H17">
        <f>+Evoluci_n_del_Eur_bor_con_Diferenciales__2[[#This Row],[Euríbor + 0.75]]/100</f>
        <v>0.81</v>
      </c>
      <c r="I17">
        <f>+Evoluci_n_del_Eur_bor_con_Diferenciales__2[[#This Row],[Euríbor + 1.25]]/100</f>
        <v>1.31</v>
      </c>
      <c r="J17">
        <f>+Evoluci_n_del_Eur_bor_con_Diferenciales__2[[#This Row],[Euríbor + 1.75]]/100</f>
        <v>1.81</v>
      </c>
      <c r="K17">
        <f>+Evoluci_n_del_Eur_bor_con_Diferenciales__2[[#This Row],[Euríbor + 2.00]]/100</f>
        <v>2.06</v>
      </c>
      <c r="L17">
        <v>2.2999999999999998</v>
      </c>
      <c r="N17">
        <v>2.2999999999999998</v>
      </c>
    </row>
    <row r="18" spans="1:14" x14ac:dyDescent="0.45">
      <c r="A18">
        <v>2016</v>
      </c>
      <c r="B18">
        <v>-8</v>
      </c>
      <c r="C18">
        <v>67</v>
      </c>
      <c r="D18">
        <v>117</v>
      </c>
      <c r="E18">
        <v>167</v>
      </c>
      <c r="F18">
        <v>192</v>
      </c>
      <c r="G18">
        <f>+Evoluci_n_del_Eur_bor_con_Diferenciales__2[[#This Row],[Euríbor (%)]]/100</f>
        <v>-0.08</v>
      </c>
      <c r="H18">
        <f>+Evoluci_n_del_Eur_bor_con_Diferenciales__2[[#This Row],[Euríbor + 0.75]]/100</f>
        <v>0.67</v>
      </c>
      <c r="I18">
        <f>+Evoluci_n_del_Eur_bor_con_Diferenciales__2[[#This Row],[Euríbor + 1.25]]/100</f>
        <v>1.17</v>
      </c>
      <c r="J18">
        <f>+Evoluci_n_del_Eur_bor_con_Diferenciales__2[[#This Row],[Euríbor + 1.75]]/100</f>
        <v>1.67</v>
      </c>
      <c r="K18">
        <f>+Evoluci_n_del_Eur_bor_con_Diferenciales__2[[#This Row],[Euríbor + 2.00]]/100</f>
        <v>1.92</v>
      </c>
      <c r="L18">
        <v>2.2999999999999998</v>
      </c>
      <c r="N18">
        <v>2.2999999999999998</v>
      </c>
    </row>
    <row r="19" spans="1:14" x14ac:dyDescent="0.45">
      <c r="A19">
        <v>2017</v>
      </c>
      <c r="B19">
        <v>-19</v>
      </c>
      <c r="C19">
        <v>56</v>
      </c>
      <c r="D19">
        <v>106</v>
      </c>
      <c r="E19">
        <v>156</v>
      </c>
      <c r="F19">
        <v>181</v>
      </c>
      <c r="G19">
        <f>+Evoluci_n_del_Eur_bor_con_Diferenciales__2[[#This Row],[Euríbor (%)]]/100</f>
        <v>-0.19</v>
      </c>
      <c r="H19">
        <f>+Evoluci_n_del_Eur_bor_con_Diferenciales__2[[#This Row],[Euríbor + 0.75]]/100</f>
        <v>0.56000000000000005</v>
      </c>
      <c r="I19">
        <f>+Evoluci_n_del_Eur_bor_con_Diferenciales__2[[#This Row],[Euríbor + 1.25]]/100</f>
        <v>1.06</v>
      </c>
      <c r="J19">
        <f>+Evoluci_n_del_Eur_bor_con_Diferenciales__2[[#This Row],[Euríbor + 1.75]]/100</f>
        <v>1.56</v>
      </c>
      <c r="K19">
        <f>+Evoluci_n_del_Eur_bor_con_Diferenciales__2[[#This Row],[Euríbor + 2.00]]/100</f>
        <v>1.81</v>
      </c>
      <c r="L19">
        <v>2.2999999999999998</v>
      </c>
      <c r="N19">
        <v>2.2999999999999998</v>
      </c>
    </row>
    <row r="20" spans="1:14" x14ac:dyDescent="0.45">
      <c r="A20">
        <v>2018</v>
      </c>
      <c r="B20">
        <v>-15</v>
      </c>
      <c r="C20">
        <v>60</v>
      </c>
      <c r="D20">
        <v>110</v>
      </c>
      <c r="E20">
        <v>160</v>
      </c>
      <c r="F20">
        <v>185</v>
      </c>
      <c r="G20">
        <f>+Evoluci_n_del_Eur_bor_con_Diferenciales__2[[#This Row],[Euríbor (%)]]/100</f>
        <v>-0.15</v>
      </c>
      <c r="H20">
        <f>+Evoluci_n_del_Eur_bor_con_Diferenciales__2[[#This Row],[Euríbor + 0.75]]/100</f>
        <v>0.6</v>
      </c>
      <c r="I20">
        <f>+Evoluci_n_del_Eur_bor_con_Diferenciales__2[[#This Row],[Euríbor + 1.25]]/100</f>
        <v>1.1000000000000001</v>
      </c>
      <c r="J20">
        <f>+Evoluci_n_del_Eur_bor_con_Diferenciales__2[[#This Row],[Euríbor + 1.75]]/100</f>
        <v>1.6</v>
      </c>
      <c r="K20">
        <f>+Evoluci_n_del_Eur_bor_con_Diferenciales__2[[#This Row],[Euríbor + 2.00]]/100</f>
        <v>1.85</v>
      </c>
      <c r="L20">
        <v>2.2999999999999998</v>
      </c>
      <c r="N20">
        <v>2.2999999999999998</v>
      </c>
    </row>
    <row r="21" spans="1:14" x14ac:dyDescent="0.45">
      <c r="A21">
        <v>2019</v>
      </c>
      <c r="B21">
        <v>-27</v>
      </c>
      <c r="C21">
        <v>48</v>
      </c>
      <c r="D21">
        <v>98</v>
      </c>
      <c r="E21">
        <v>148</v>
      </c>
      <c r="F21">
        <v>173</v>
      </c>
      <c r="G21">
        <f>+Evoluci_n_del_Eur_bor_con_Diferenciales__2[[#This Row],[Euríbor (%)]]/100</f>
        <v>-0.27</v>
      </c>
      <c r="H21">
        <f>+Evoluci_n_del_Eur_bor_con_Diferenciales__2[[#This Row],[Euríbor + 0.75]]/100</f>
        <v>0.48</v>
      </c>
      <c r="I21">
        <f>+Evoluci_n_del_Eur_bor_con_Diferenciales__2[[#This Row],[Euríbor + 1.25]]/100</f>
        <v>0.98</v>
      </c>
      <c r="J21">
        <f>+Evoluci_n_del_Eur_bor_con_Diferenciales__2[[#This Row],[Euríbor + 1.75]]/100</f>
        <v>1.48</v>
      </c>
      <c r="K21">
        <f>+Evoluci_n_del_Eur_bor_con_Diferenciales__2[[#This Row],[Euríbor + 2.00]]/100</f>
        <v>1.73</v>
      </c>
      <c r="L21">
        <v>2.2999999999999998</v>
      </c>
      <c r="N21">
        <v>2.2999999999999998</v>
      </c>
    </row>
    <row r="22" spans="1:14" x14ac:dyDescent="0.45">
      <c r="A22">
        <v>2020</v>
      </c>
      <c r="B22">
        <v>-48</v>
      </c>
      <c r="C22">
        <v>27</v>
      </c>
      <c r="D22">
        <v>77</v>
      </c>
      <c r="E22">
        <v>127</v>
      </c>
      <c r="F22">
        <v>152</v>
      </c>
      <c r="G22">
        <f>+Evoluci_n_del_Eur_bor_con_Diferenciales__2[[#This Row],[Euríbor (%)]]/100</f>
        <v>-0.48</v>
      </c>
      <c r="H22">
        <f>+Evoluci_n_del_Eur_bor_con_Diferenciales__2[[#This Row],[Euríbor + 0.75]]/100</f>
        <v>0.27</v>
      </c>
      <c r="I22">
        <f>+Evoluci_n_del_Eur_bor_con_Diferenciales__2[[#This Row],[Euríbor + 1.25]]/100</f>
        <v>0.77</v>
      </c>
      <c r="J22">
        <f>+Evoluci_n_del_Eur_bor_con_Diferenciales__2[[#This Row],[Euríbor + 1.75]]/100</f>
        <v>1.27</v>
      </c>
      <c r="K22">
        <f>+Evoluci_n_del_Eur_bor_con_Diferenciales__2[[#This Row],[Euríbor + 2.00]]/100</f>
        <v>1.52</v>
      </c>
      <c r="L22">
        <v>2.2999999999999998</v>
      </c>
      <c r="N22">
        <v>2.2999999999999998</v>
      </c>
    </row>
    <row r="23" spans="1:14" x14ac:dyDescent="0.45">
      <c r="A23">
        <v>2021</v>
      </c>
      <c r="B23">
        <v>-49</v>
      </c>
      <c r="C23">
        <v>26</v>
      </c>
      <c r="D23">
        <v>76</v>
      </c>
      <c r="E23">
        <v>126</v>
      </c>
      <c r="F23">
        <v>151</v>
      </c>
      <c r="G23">
        <f>+Evoluci_n_del_Eur_bor_con_Diferenciales__2[[#This Row],[Euríbor (%)]]/100</f>
        <v>-0.49</v>
      </c>
      <c r="H23">
        <f>+Evoluci_n_del_Eur_bor_con_Diferenciales__2[[#This Row],[Euríbor + 0.75]]/100</f>
        <v>0.26</v>
      </c>
      <c r="I23">
        <f>+Evoluci_n_del_Eur_bor_con_Diferenciales__2[[#This Row],[Euríbor + 1.25]]/100</f>
        <v>0.76</v>
      </c>
      <c r="J23">
        <f>+Evoluci_n_del_Eur_bor_con_Diferenciales__2[[#This Row],[Euríbor + 1.75]]/100</f>
        <v>1.26</v>
      </c>
      <c r="K23">
        <f>+Evoluci_n_del_Eur_bor_con_Diferenciales__2[[#This Row],[Euríbor + 2.00]]/100</f>
        <v>1.51</v>
      </c>
      <c r="L23">
        <v>2.2999999999999998</v>
      </c>
      <c r="N23">
        <v>2.2999999999999998</v>
      </c>
    </row>
    <row r="24" spans="1:14" x14ac:dyDescent="0.45">
      <c r="A24">
        <v>2022</v>
      </c>
      <c r="B24">
        <v>302</v>
      </c>
      <c r="C24">
        <v>377</v>
      </c>
      <c r="D24">
        <v>427</v>
      </c>
      <c r="E24">
        <v>477</v>
      </c>
      <c r="F24">
        <v>502</v>
      </c>
      <c r="G24">
        <f>+Evoluci_n_del_Eur_bor_con_Diferenciales__2[[#This Row],[Euríbor (%)]]/100</f>
        <v>3.02</v>
      </c>
      <c r="H24">
        <f>+Evoluci_n_del_Eur_bor_con_Diferenciales__2[[#This Row],[Euríbor + 0.75]]/100</f>
        <v>3.77</v>
      </c>
      <c r="I24">
        <f>+Evoluci_n_del_Eur_bor_con_Diferenciales__2[[#This Row],[Euríbor + 1.25]]/100</f>
        <v>4.2699999999999996</v>
      </c>
      <c r="J24">
        <f>+Evoluci_n_del_Eur_bor_con_Diferenciales__2[[#This Row],[Euríbor + 1.75]]/100</f>
        <v>4.7699999999999996</v>
      </c>
      <c r="K24">
        <f>+Evoluci_n_del_Eur_bor_con_Diferenciales__2[[#This Row],[Euríbor + 2.00]]/100</f>
        <v>5.0199999999999996</v>
      </c>
      <c r="L24">
        <v>2.2999999999999998</v>
      </c>
      <c r="N24">
        <v>2.2999999999999998</v>
      </c>
    </row>
    <row r="25" spans="1:14" x14ac:dyDescent="0.45">
      <c r="A25">
        <v>2023</v>
      </c>
      <c r="B25">
        <v>402</v>
      </c>
      <c r="C25">
        <v>477</v>
      </c>
      <c r="D25">
        <v>527</v>
      </c>
      <c r="E25">
        <v>577</v>
      </c>
      <c r="F25">
        <v>602</v>
      </c>
      <c r="G25">
        <f>+Evoluci_n_del_Eur_bor_con_Diferenciales__2[[#This Row],[Euríbor (%)]]/100</f>
        <v>4.0199999999999996</v>
      </c>
      <c r="H25">
        <f>+Evoluci_n_del_Eur_bor_con_Diferenciales__2[[#This Row],[Euríbor + 0.75]]/100</f>
        <v>4.7699999999999996</v>
      </c>
      <c r="I25">
        <f>+Evoluci_n_del_Eur_bor_con_Diferenciales__2[[#This Row],[Euríbor + 1.25]]/100</f>
        <v>5.27</v>
      </c>
      <c r="J25">
        <f>+Evoluci_n_del_Eur_bor_con_Diferenciales__2[[#This Row],[Euríbor + 1.75]]/100</f>
        <v>5.77</v>
      </c>
      <c r="K25">
        <f>+Evoluci_n_del_Eur_bor_con_Diferenciales__2[[#This Row],[Euríbor + 2.00]]/100</f>
        <v>6.02</v>
      </c>
      <c r="L25">
        <v>2.2999999999999998</v>
      </c>
      <c r="N25">
        <v>2.2999999999999998</v>
      </c>
    </row>
    <row r="26" spans="1:14" x14ac:dyDescent="0.45">
      <c r="A26">
        <v>2024</v>
      </c>
      <c r="B26">
        <v>269</v>
      </c>
      <c r="C26">
        <v>344</v>
      </c>
      <c r="D26">
        <v>394</v>
      </c>
      <c r="E26">
        <v>444</v>
      </c>
      <c r="F26">
        <v>469</v>
      </c>
      <c r="G26">
        <f>+Evoluci_n_del_Eur_bor_con_Diferenciales__2[[#This Row],[Euríbor (%)]]/100</f>
        <v>2.69</v>
      </c>
      <c r="H26">
        <f>+Evoluci_n_del_Eur_bor_con_Diferenciales__2[[#This Row],[Euríbor + 0.75]]/100</f>
        <v>3.44</v>
      </c>
      <c r="I26">
        <f>+Evoluci_n_del_Eur_bor_con_Diferenciales__2[[#This Row],[Euríbor + 1.25]]/100</f>
        <v>3.94</v>
      </c>
      <c r="J26">
        <f>+Evoluci_n_del_Eur_bor_con_Diferenciales__2[[#This Row],[Euríbor + 1.75]]/100</f>
        <v>4.4400000000000004</v>
      </c>
      <c r="K26">
        <f>+Evoluci_n_del_Eur_bor_con_Diferenciales__2[[#This Row],[Euríbor + 2.00]]/100</f>
        <v>4.6900000000000004</v>
      </c>
      <c r="L26">
        <v>2.2999999999999998</v>
      </c>
      <c r="N26">
        <v>2.2999999999999998</v>
      </c>
    </row>
    <row r="27" spans="1:14" x14ac:dyDescent="0.45">
      <c r="A27">
        <v>2025</v>
      </c>
      <c r="B27">
        <v>250</v>
      </c>
      <c r="C27">
        <v>325</v>
      </c>
      <c r="D27">
        <v>375</v>
      </c>
      <c r="E27">
        <v>425</v>
      </c>
      <c r="F27">
        <v>450</v>
      </c>
      <c r="G27">
        <f>+Evoluci_n_del_Eur_bor_con_Diferenciales__2[[#This Row],[Euríbor (%)]]/100</f>
        <v>2.5</v>
      </c>
      <c r="H27">
        <f>+Evoluci_n_del_Eur_bor_con_Diferenciales__2[[#This Row],[Euríbor + 0.75]]/100</f>
        <v>3.25</v>
      </c>
      <c r="I27">
        <f>+Evoluci_n_del_Eur_bor_con_Diferenciales__2[[#This Row],[Euríbor + 1.25]]/100</f>
        <v>3.75</v>
      </c>
      <c r="J27">
        <f>+Evoluci_n_del_Eur_bor_con_Diferenciales__2[[#This Row],[Euríbor + 1.75]]/100</f>
        <v>4.25</v>
      </c>
      <c r="K27">
        <f>+Evoluci_n_del_Eur_bor_con_Diferenciales__2[[#This Row],[Euríbor + 2.00]]/100</f>
        <v>4.5</v>
      </c>
      <c r="L27">
        <v>2.2999999999999998</v>
      </c>
      <c r="M27">
        <v>2</v>
      </c>
    </row>
    <row r="28" spans="1:14" x14ac:dyDescent="0.45">
      <c r="A28">
        <v>2026</v>
      </c>
      <c r="B28">
        <v>275</v>
      </c>
      <c r="C28">
        <v>350</v>
      </c>
      <c r="D28">
        <v>400</v>
      </c>
      <c r="E28">
        <v>450</v>
      </c>
      <c r="F28">
        <v>475</v>
      </c>
      <c r="G28">
        <f>+Evoluci_n_del_Eur_bor_con_Diferenciales__2[[#This Row],[Euríbor (%)]]/100</f>
        <v>2.75</v>
      </c>
      <c r="H28">
        <f>+Evoluci_n_del_Eur_bor_con_Diferenciales__2[[#This Row],[Euríbor + 0.75]]/100</f>
        <v>3.5</v>
      </c>
      <c r="I28">
        <f>+Evoluci_n_del_Eur_bor_con_Diferenciales__2[[#This Row],[Euríbor + 1.25]]/100</f>
        <v>4</v>
      </c>
      <c r="J28">
        <f>+Evoluci_n_del_Eur_bor_con_Diferenciales__2[[#This Row],[Euríbor + 1.75]]/100</f>
        <v>4.5</v>
      </c>
      <c r="K28">
        <f>+Evoluci_n_del_Eur_bor_con_Diferenciales__2[[#This Row],[Euríbor + 2.00]]/100</f>
        <v>4.75</v>
      </c>
      <c r="L28">
        <v>2.2999999999999998</v>
      </c>
      <c r="M28">
        <v>2</v>
      </c>
    </row>
    <row r="29" spans="1:14" x14ac:dyDescent="0.45">
      <c r="A29">
        <v>2027</v>
      </c>
      <c r="B29">
        <v>280</v>
      </c>
      <c r="C29">
        <v>355</v>
      </c>
      <c r="D29">
        <v>405</v>
      </c>
      <c r="E29">
        <v>455</v>
      </c>
      <c r="F29">
        <v>480</v>
      </c>
      <c r="G29">
        <f>+Evoluci_n_del_Eur_bor_con_Diferenciales__2[[#This Row],[Euríbor (%)]]/100</f>
        <v>2.8</v>
      </c>
      <c r="H29">
        <f>+Evoluci_n_del_Eur_bor_con_Diferenciales__2[[#This Row],[Euríbor + 0.75]]/100</f>
        <v>3.55</v>
      </c>
      <c r="I29">
        <f>+Evoluci_n_del_Eur_bor_con_Diferenciales__2[[#This Row],[Euríbor + 1.25]]/100</f>
        <v>4.05</v>
      </c>
      <c r="J29">
        <f>+Evoluci_n_del_Eur_bor_con_Diferenciales__2[[#This Row],[Euríbor + 1.75]]/100</f>
        <v>4.55</v>
      </c>
      <c r="K29">
        <f>+Evoluci_n_del_Eur_bor_con_Diferenciales__2[[#This Row],[Euríbor + 2.00]]/100</f>
        <v>4.8</v>
      </c>
      <c r="L29">
        <v>2.2999999999999998</v>
      </c>
      <c r="M29">
        <v>2</v>
      </c>
    </row>
    <row r="30" spans="1:14" x14ac:dyDescent="0.45">
      <c r="A30">
        <v>2028</v>
      </c>
      <c r="B30">
        <v>285</v>
      </c>
      <c r="C30">
        <v>360</v>
      </c>
      <c r="D30">
        <v>410</v>
      </c>
      <c r="E30">
        <v>460</v>
      </c>
      <c r="F30">
        <v>485</v>
      </c>
      <c r="G30">
        <f>+Evoluci_n_del_Eur_bor_con_Diferenciales__2[[#This Row],[Euríbor (%)]]/100</f>
        <v>2.85</v>
      </c>
      <c r="H30">
        <f>+Evoluci_n_del_Eur_bor_con_Diferenciales__2[[#This Row],[Euríbor + 0.75]]/100</f>
        <v>3.6</v>
      </c>
      <c r="I30">
        <f>+Evoluci_n_del_Eur_bor_con_Diferenciales__2[[#This Row],[Euríbor + 1.25]]/100</f>
        <v>4.0999999999999996</v>
      </c>
      <c r="J30">
        <f>+Evoluci_n_del_Eur_bor_con_Diferenciales__2[[#This Row],[Euríbor + 1.75]]/100</f>
        <v>4.5999999999999996</v>
      </c>
      <c r="K30">
        <f>+Evoluci_n_del_Eur_bor_con_Diferenciales__2[[#This Row],[Euríbor + 2.00]]/100</f>
        <v>4.8499999999999996</v>
      </c>
      <c r="L30">
        <v>2.2999999999999998</v>
      </c>
      <c r="M30">
        <f>+Evoluci_n_del_Eur_bor_con_Diferenciales__2[[#This Row],[Euríbor + 2.01]]+0.5</f>
        <v>3.35</v>
      </c>
    </row>
    <row r="31" spans="1:14" x14ac:dyDescent="0.45">
      <c r="A31">
        <v>2029</v>
      </c>
      <c r="B31">
        <v>290</v>
      </c>
      <c r="C31">
        <v>365</v>
      </c>
      <c r="D31">
        <v>415</v>
      </c>
      <c r="E31">
        <v>465</v>
      </c>
      <c r="F31">
        <v>490</v>
      </c>
      <c r="G31">
        <f>+Evoluci_n_del_Eur_bor_con_Diferenciales__2[[#This Row],[Euríbor (%)]]/100</f>
        <v>2.9</v>
      </c>
      <c r="H31">
        <f>+Evoluci_n_del_Eur_bor_con_Diferenciales__2[[#This Row],[Euríbor + 0.75]]/100</f>
        <v>3.65</v>
      </c>
      <c r="I31">
        <f>+Evoluci_n_del_Eur_bor_con_Diferenciales__2[[#This Row],[Euríbor + 1.25]]/100</f>
        <v>4.1500000000000004</v>
      </c>
      <c r="J31">
        <f>+Evoluci_n_del_Eur_bor_con_Diferenciales__2[[#This Row],[Euríbor + 1.75]]/100</f>
        <v>4.6500000000000004</v>
      </c>
      <c r="K31">
        <f>+Evoluci_n_del_Eur_bor_con_Diferenciales__2[[#This Row],[Euríbor + 2.00]]/100</f>
        <v>4.9000000000000004</v>
      </c>
      <c r="L31">
        <v>2.2999999999999998</v>
      </c>
      <c r="M31">
        <f>+Evoluci_n_del_Eur_bor_con_Diferenciales__2[[#This Row],[Euríbor + 2.01]]+0.5</f>
        <v>3.4</v>
      </c>
    </row>
    <row r="32" spans="1:14" x14ac:dyDescent="0.45">
      <c r="A32">
        <v>2030</v>
      </c>
      <c r="B32">
        <v>295</v>
      </c>
      <c r="C32">
        <v>370</v>
      </c>
      <c r="D32">
        <v>420</v>
      </c>
      <c r="E32">
        <v>470</v>
      </c>
      <c r="F32">
        <v>495</v>
      </c>
      <c r="G32">
        <f>+Evoluci_n_del_Eur_bor_con_Diferenciales__2[[#This Row],[Euríbor (%)]]/100</f>
        <v>2.95</v>
      </c>
      <c r="H32">
        <f>+Evoluci_n_del_Eur_bor_con_Diferenciales__2[[#This Row],[Euríbor + 0.75]]/100</f>
        <v>3.7</v>
      </c>
      <c r="I32">
        <f>+Evoluci_n_del_Eur_bor_con_Diferenciales__2[[#This Row],[Euríbor + 1.25]]/100</f>
        <v>4.2</v>
      </c>
      <c r="J32">
        <f>+Evoluci_n_del_Eur_bor_con_Diferenciales__2[[#This Row],[Euríbor + 1.75]]/100</f>
        <v>4.7</v>
      </c>
      <c r="K32">
        <f>+Evoluci_n_del_Eur_bor_con_Diferenciales__2[[#This Row],[Euríbor + 2.00]]/100</f>
        <v>4.95</v>
      </c>
      <c r="L32">
        <v>2.2999999999999998</v>
      </c>
      <c r="M32">
        <f>+Evoluci_n_del_Eur_bor_con_Diferenciales__2[[#This Row],[Euríbor + 2.01]]+0.5</f>
        <v>3.45</v>
      </c>
    </row>
  </sheetData>
  <phoneticPr fontId="19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AAE5-7747-4569-A5B3-B2A77F86BC0E}">
  <dimension ref="A2:BT375"/>
  <sheetViews>
    <sheetView showGridLines="0" topLeftCell="B1" zoomScaleNormal="100" workbookViewId="0">
      <pane xSplit="1" ySplit="15" topLeftCell="C16" activePane="bottomRight" state="frozen"/>
      <selection activeCell="B1" sqref="B1"/>
      <selection pane="topRight" activeCell="C1" sqref="C1"/>
      <selection pane="bottomLeft" activeCell="B16" sqref="B16"/>
      <selection pane="bottomRight" activeCell="AM5" sqref="AM5"/>
    </sheetView>
  </sheetViews>
  <sheetFormatPr baseColWidth="10" defaultColWidth="11.3984375" defaultRowHeight="14.25" outlineLevelCol="1" x14ac:dyDescent="0.45"/>
  <cols>
    <col min="1" max="1" width="10.73046875" style="2" hidden="1" customWidth="1"/>
    <col min="2" max="3" width="12.73046875" style="2" bestFit="1" customWidth="1"/>
    <col min="4" max="4" width="12.86328125" style="2" bestFit="1" customWidth="1"/>
    <col min="5" max="5" width="12.86328125" style="2" customWidth="1"/>
    <col min="6" max="6" width="14.3984375" style="2" bestFit="1" customWidth="1"/>
    <col min="7" max="7" width="12.73046875" style="2" hidden="1" customWidth="1" outlineLevel="1"/>
    <col min="8" max="8" width="11.1328125" style="2" hidden="1" customWidth="1" outlineLevel="1"/>
    <col min="9" max="10" width="12.86328125" style="2" hidden="1" customWidth="1" outlineLevel="1"/>
    <col min="11" max="11" width="14" style="2" hidden="1" customWidth="1" outlineLevel="1"/>
    <col min="12" max="12" width="11.73046875" style="2" hidden="1" customWidth="1" outlineLevel="1"/>
    <col min="13" max="13" width="7" style="3" hidden="1" customWidth="1" outlineLevel="1"/>
    <col min="14" max="14" width="9.59765625" style="2" hidden="1" customWidth="1" outlineLevel="1"/>
    <col min="15" max="15" width="11.73046875" style="2" hidden="1" customWidth="1" outlineLevel="1"/>
    <col min="16" max="16" width="12.86328125" style="2" hidden="1" customWidth="1" outlineLevel="1"/>
    <col min="17" max="17" width="14" style="2" hidden="1" customWidth="1" outlineLevel="1"/>
    <col min="18" max="18" width="15.265625" style="4" hidden="1" customWidth="1" outlineLevel="1"/>
    <col min="19" max="19" width="12.73046875" style="2" bestFit="1" customWidth="1" collapsed="1"/>
    <col min="20" max="20" width="12.73046875" style="2" bestFit="1" customWidth="1"/>
    <col min="21" max="21" width="12.86328125" style="2" bestFit="1" customWidth="1"/>
    <col min="22" max="22" width="12.86328125" style="2" customWidth="1"/>
    <col min="23" max="23" width="14.3984375" style="2" bestFit="1" customWidth="1"/>
    <col min="24" max="24" width="12.73046875" style="2" hidden="1" customWidth="1" outlineLevel="1"/>
    <col min="25" max="25" width="11.1328125" style="2" hidden="1" customWidth="1" outlineLevel="1"/>
    <col min="26" max="27" width="12.86328125" style="2" hidden="1" customWidth="1" outlineLevel="1"/>
    <col min="28" max="28" width="14" style="2" hidden="1" customWidth="1" outlineLevel="1"/>
    <col min="29" max="29" width="11.73046875" style="2" hidden="1" customWidth="1" outlineLevel="1"/>
    <col min="30" max="30" width="7" style="3" hidden="1" customWidth="1" outlineLevel="1"/>
    <col min="31" max="31" width="9.59765625" style="2" hidden="1" customWidth="1" outlineLevel="1"/>
    <col min="32" max="32" width="11.73046875" style="2" hidden="1" customWidth="1" outlineLevel="1"/>
    <col min="33" max="33" width="12.86328125" style="2" hidden="1" customWidth="1" outlineLevel="1"/>
    <col min="34" max="34" width="14" style="2" hidden="1" customWidth="1" outlineLevel="1"/>
    <col min="35" max="35" width="15.265625" style="4" hidden="1" customWidth="1" outlineLevel="1"/>
    <col min="36" max="36" width="9.1328125" style="2" customWidth="1" collapsed="1"/>
    <col min="37" max="37" width="14.3984375" style="2" bestFit="1" customWidth="1"/>
    <col min="38" max="38" width="12.86328125" style="2" bestFit="1" customWidth="1"/>
    <col min="39" max="39" width="11.73046875" style="2" bestFit="1" customWidth="1"/>
    <col min="40" max="40" width="11.3984375" style="2"/>
    <col min="41" max="41" width="11.73046875" style="2" bestFit="1" customWidth="1"/>
    <col min="42" max="16384" width="11.3984375" style="2"/>
  </cols>
  <sheetData>
    <row r="2" spans="1:72" ht="28.5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12</v>
      </c>
      <c r="G2" s="5"/>
      <c r="H2" s="5"/>
      <c r="I2" s="5"/>
      <c r="J2" s="5"/>
      <c r="K2" s="5"/>
      <c r="L2" s="5"/>
      <c r="M2" s="6"/>
      <c r="N2" s="5"/>
      <c r="O2" s="5"/>
      <c r="P2" s="5"/>
      <c r="Q2" s="5"/>
      <c r="R2" s="5"/>
      <c r="S2" s="79" t="s">
        <v>0</v>
      </c>
      <c r="T2" s="79" t="s">
        <v>1</v>
      </c>
      <c r="U2" s="79" t="s">
        <v>2</v>
      </c>
      <c r="V2" s="79" t="s">
        <v>3</v>
      </c>
      <c r="W2" s="79" t="s">
        <v>12</v>
      </c>
      <c r="X2" s="5"/>
      <c r="Y2" s="5"/>
      <c r="Z2" s="5"/>
      <c r="AA2" s="5"/>
      <c r="AB2" s="5"/>
      <c r="AC2" s="5"/>
      <c r="AD2" s="6"/>
      <c r="AE2" s="5"/>
      <c r="AF2" s="5"/>
      <c r="AG2" s="5"/>
      <c r="AH2" s="5"/>
      <c r="AI2" s="5"/>
    </row>
    <row r="3" spans="1:72" s="16" customFormat="1" ht="13.15" x14ac:dyDescent="0.4">
      <c r="B3" s="17">
        <f>+'Datos Básicos'!D5</f>
        <v>200000</v>
      </c>
      <c r="C3" s="17">
        <f>+'Datos Básicos'!H5</f>
        <v>160000</v>
      </c>
      <c r="D3" s="18">
        <v>360</v>
      </c>
      <c r="E3" s="19">
        <v>0.03</v>
      </c>
      <c r="F3" s="20">
        <f>-PMT($E$3/12,$D$3,$C$3)</f>
        <v>674.56645396712076</v>
      </c>
      <c r="G3" s="20"/>
      <c r="H3" s="20"/>
      <c r="I3" s="20"/>
      <c r="J3" s="20"/>
      <c r="K3" s="20"/>
      <c r="L3" s="21"/>
      <c r="M3" s="22"/>
      <c r="N3" s="20"/>
      <c r="O3" s="20"/>
      <c r="P3" s="20"/>
      <c r="Q3" s="21"/>
      <c r="R3" s="23"/>
      <c r="S3" s="17">
        <f>+B3</f>
        <v>200000</v>
      </c>
      <c r="T3" s="17">
        <f>+C3</f>
        <v>160000</v>
      </c>
      <c r="U3" s="18">
        <v>360</v>
      </c>
      <c r="V3" s="19">
        <v>2.3E-2</v>
      </c>
      <c r="W3" s="20">
        <f>-PMT($V$3/12,$U$3,$C$3)</f>
        <v>615.68206492481761</v>
      </c>
      <c r="X3" s="20"/>
      <c r="Y3" s="20"/>
      <c r="Z3" s="20"/>
      <c r="AA3" s="20"/>
      <c r="AB3" s="20"/>
      <c r="AC3" s="21"/>
      <c r="AD3" s="22"/>
      <c r="AE3" s="20"/>
      <c r="AF3" s="20"/>
      <c r="AG3" s="20"/>
      <c r="AH3" s="21"/>
      <c r="AI3" s="23"/>
    </row>
    <row r="4" spans="1:72" x14ac:dyDescent="0.45">
      <c r="AK4" s="16"/>
      <c r="AL4" s="12"/>
      <c r="AM4" s="84"/>
    </row>
    <row r="5" spans="1:72" x14ac:dyDescent="0.45">
      <c r="AK5" s="16"/>
      <c r="AL5" s="12"/>
      <c r="AM5" s="84"/>
    </row>
    <row r="6" spans="1:72" x14ac:dyDescent="0.45">
      <c r="AK6" s="16"/>
      <c r="AL6" s="12"/>
      <c r="AM6" s="84"/>
    </row>
    <row r="7" spans="1:72" x14ac:dyDescent="0.45">
      <c r="AK7" s="16"/>
      <c r="AL7" s="12"/>
      <c r="AM7" s="84"/>
    </row>
    <row r="8" spans="1:72" x14ac:dyDescent="0.45">
      <c r="AK8" s="16"/>
      <c r="AL8" s="12"/>
      <c r="AM8" s="84"/>
    </row>
    <row r="9" spans="1:72" x14ac:dyDescent="0.45">
      <c r="AL9" s="12"/>
    </row>
    <row r="13" spans="1:72" x14ac:dyDescent="0.45">
      <c r="B13" s="87" t="s">
        <v>141</v>
      </c>
      <c r="C13" s="87"/>
      <c r="D13" s="87"/>
      <c r="E13" s="87"/>
      <c r="F13" s="87"/>
      <c r="G13" s="88" t="s">
        <v>18</v>
      </c>
      <c r="H13" s="88"/>
      <c r="I13" s="88"/>
      <c r="J13" s="88"/>
      <c r="K13" s="88"/>
      <c r="L13" s="89" t="s">
        <v>23</v>
      </c>
      <c r="M13" s="89"/>
      <c r="N13" s="89"/>
      <c r="O13" s="89"/>
      <c r="P13" s="89"/>
      <c r="Q13" s="89"/>
      <c r="R13" s="89"/>
      <c r="S13" s="90" t="s">
        <v>142</v>
      </c>
      <c r="T13" s="90"/>
      <c r="U13" s="90"/>
      <c r="V13" s="90"/>
      <c r="W13" s="90"/>
      <c r="X13" s="91" t="s">
        <v>18</v>
      </c>
      <c r="Y13" s="91"/>
      <c r="Z13" s="91"/>
      <c r="AA13" s="91"/>
      <c r="AB13" s="91"/>
      <c r="AC13" s="86" t="s">
        <v>23</v>
      </c>
      <c r="AD13" s="86"/>
      <c r="AE13" s="86"/>
      <c r="AF13" s="86"/>
      <c r="AG13" s="86"/>
      <c r="AH13" s="86"/>
      <c r="AI13" s="86"/>
      <c r="AJ13" s="85" t="s">
        <v>143</v>
      </c>
      <c r="AK13" s="85"/>
      <c r="AL13" s="85"/>
      <c r="AM13" s="85"/>
      <c r="AN13" s="85"/>
    </row>
    <row r="14" spans="1:72" ht="57" x14ac:dyDescent="0.45">
      <c r="A14" s="7" t="s">
        <v>4</v>
      </c>
      <c r="B14" s="5" t="s">
        <v>5</v>
      </c>
      <c r="C14" s="5" t="s">
        <v>6</v>
      </c>
      <c r="D14" s="5" t="s">
        <v>20</v>
      </c>
      <c r="E14" s="5" t="s">
        <v>8</v>
      </c>
      <c r="F14" s="5" t="s">
        <v>9</v>
      </c>
      <c r="G14" s="5" t="s">
        <v>10</v>
      </c>
      <c r="H14" s="5" t="s">
        <v>14</v>
      </c>
      <c r="I14" s="5" t="s">
        <v>22</v>
      </c>
      <c r="J14" s="5" t="s">
        <v>17</v>
      </c>
      <c r="K14" s="5" t="s">
        <v>16</v>
      </c>
      <c r="L14" s="5" t="s">
        <v>11</v>
      </c>
      <c r="M14" s="6" t="s">
        <v>13</v>
      </c>
      <c r="N14" s="5" t="s">
        <v>6</v>
      </c>
      <c r="O14" s="5" t="s">
        <v>21</v>
      </c>
      <c r="P14" s="5" t="s">
        <v>17</v>
      </c>
      <c r="Q14" s="5" t="s">
        <v>15</v>
      </c>
      <c r="R14" s="5" t="s">
        <v>19</v>
      </c>
      <c r="S14" s="72" t="s">
        <v>5</v>
      </c>
      <c r="T14" s="72" t="s">
        <v>6</v>
      </c>
      <c r="U14" s="72" t="s">
        <v>20</v>
      </c>
      <c r="V14" s="72" t="s">
        <v>8</v>
      </c>
      <c r="W14" s="72" t="s">
        <v>9</v>
      </c>
      <c r="X14" s="72" t="s">
        <v>10</v>
      </c>
      <c r="Y14" s="72" t="s">
        <v>14</v>
      </c>
      <c r="Z14" s="72" t="s">
        <v>22</v>
      </c>
      <c r="AA14" s="72" t="s">
        <v>17</v>
      </c>
      <c r="AB14" s="72" t="s">
        <v>16</v>
      </c>
      <c r="AC14" s="72" t="s">
        <v>11</v>
      </c>
      <c r="AD14" s="73" t="s">
        <v>13</v>
      </c>
      <c r="AE14" s="72" t="s">
        <v>6</v>
      </c>
      <c r="AF14" s="72" t="s">
        <v>21</v>
      </c>
      <c r="AG14" s="72" t="s">
        <v>17</v>
      </c>
      <c r="AH14" s="72" t="s">
        <v>15</v>
      </c>
      <c r="AI14" s="72" t="s">
        <v>19</v>
      </c>
      <c r="AJ14" s="80" t="str">
        <f>+S14</f>
        <v>Periodos</v>
      </c>
      <c r="AK14" s="80" t="s">
        <v>144</v>
      </c>
      <c r="AL14" s="80" t="s">
        <v>145</v>
      </c>
      <c r="AM14" s="80" t="s">
        <v>146</v>
      </c>
      <c r="AN14" s="80" t="s">
        <v>147</v>
      </c>
    </row>
    <row r="15" spans="1:72" x14ac:dyDescent="0.45">
      <c r="A15" s="2">
        <v>0</v>
      </c>
      <c r="B15" s="8" t="s">
        <v>7</v>
      </c>
      <c r="C15" s="9">
        <f t="shared" ref="C15" si="0">-PMT($E$3/12,$D$3,$C$3)</f>
        <v>674.56645396712076</v>
      </c>
      <c r="D15" s="9">
        <f>+SUM(D16:D375)</f>
        <v>82843.923428163442</v>
      </c>
      <c r="E15" s="9">
        <f>+SUM(E16:E375)</f>
        <v>159999.99999999997</v>
      </c>
      <c r="F15" s="10">
        <f>+C3</f>
        <v>160000</v>
      </c>
      <c r="G15" s="9">
        <f>+SUM(G16:G375)</f>
        <v>10000</v>
      </c>
      <c r="H15" s="9"/>
      <c r="I15" s="9">
        <f>+SUM(I16:I375)</f>
        <v>77859.253052565822</v>
      </c>
      <c r="J15" s="9">
        <f>+SUM(J16:J375)+G15</f>
        <v>160000.00000000009</v>
      </c>
      <c r="K15" s="10">
        <f>+C3</f>
        <v>160000</v>
      </c>
      <c r="L15" s="9">
        <f>+SUM(L16:L375)</f>
        <v>10000</v>
      </c>
      <c r="M15" s="11"/>
      <c r="N15" s="9"/>
      <c r="O15" s="9">
        <f>+SUM(O16:O375)</f>
        <v>69967.335300233433</v>
      </c>
      <c r="P15" s="9">
        <f>+ROUND(SUM(P16:P375)+L15,0)</f>
        <v>160000</v>
      </c>
      <c r="Q15" s="10">
        <f>+C3</f>
        <v>160000</v>
      </c>
      <c r="R15" s="10"/>
      <c r="S15" s="74" t="s">
        <v>7</v>
      </c>
      <c r="T15" s="75">
        <f>-PMT($V$3/12,$U$3,$T$3)</f>
        <v>615.68206492481761</v>
      </c>
      <c r="U15" s="75">
        <f>+SUM(U16:U375)</f>
        <v>61645.901833755648</v>
      </c>
      <c r="V15" s="75">
        <f>+SUM(V16:V375)</f>
        <v>160000.00000000009</v>
      </c>
      <c r="W15" s="76">
        <f>+T3</f>
        <v>160000</v>
      </c>
      <c r="X15" s="75">
        <f>+SUM(X16:X375)</f>
        <v>10000</v>
      </c>
      <c r="Y15" s="75"/>
      <c r="Z15" s="75">
        <f>+SUM(Z16:Z375)</f>
        <v>57933.625052413874</v>
      </c>
      <c r="AA15" s="75">
        <f>+SUM(AA16:AA375)+X15</f>
        <v>160000</v>
      </c>
      <c r="AB15" s="76">
        <f>+T3</f>
        <v>160000</v>
      </c>
      <c r="AC15" s="75">
        <f>+SUM(AC16:AC375)</f>
        <v>10000</v>
      </c>
      <c r="AD15" s="77"/>
      <c r="AE15" s="75"/>
      <c r="AF15" s="75">
        <f>+SUM(AF16:AF375)</f>
        <v>52723.243444005006</v>
      </c>
      <c r="AG15" s="75">
        <f>+ROUND(SUM(AG16:AG375)+AC15,0)</f>
        <v>160000</v>
      </c>
      <c r="AH15" s="76">
        <f>+T3</f>
        <v>160000</v>
      </c>
      <c r="AI15" s="76"/>
      <c r="AJ15" s="81" t="s">
        <v>7</v>
      </c>
      <c r="AK15" s="82">
        <f>+T15-C15</f>
        <v>-58.884389042303155</v>
      </c>
      <c r="AL15" s="82">
        <f>+U15-D15</f>
        <v>-21198.021594407794</v>
      </c>
      <c r="AM15" s="82">
        <f>+V15-E15</f>
        <v>0</v>
      </c>
      <c r="AN15" s="83">
        <f>+W15-F15</f>
        <v>0</v>
      </c>
      <c r="AO15" s="12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</row>
    <row r="16" spans="1:72" x14ac:dyDescent="0.45">
      <c r="A16" s="2">
        <v>1</v>
      </c>
      <c r="B16" s="2">
        <v>1</v>
      </c>
      <c r="C16" s="12">
        <f>IF(ISERROR(-PMT($E$3/12,$D$3,F15)),0,-PMT($E$3/12,$D$3,F15))</f>
        <v>674.56645396712076</v>
      </c>
      <c r="D16" s="12">
        <f>IF(ISERROR(-IPMT($E$3/12,B16,$D$3,$F$15)),0,-IPMT($E$3/12,B16,$D$3,$F$15))</f>
        <v>400</v>
      </c>
      <c r="E16" s="12">
        <f>IF(ISERROR(-PPMT($E$3/12,B16,$D$3,$F$15)),0,-PPMT($E$3/12,B16,$D$3,$F$15))</f>
        <v>274.56645396712071</v>
      </c>
      <c r="F16" s="12">
        <f>+F15-E16</f>
        <v>159725.43354603287</v>
      </c>
      <c r="G16" s="1">
        <v>0</v>
      </c>
      <c r="H16" s="12">
        <f>IF(ISERROR(-PMT($E$3/12,$D$3,K15)),0,-PMT($E$3/12,$D$3,K15))</f>
        <v>674.56645396712076</v>
      </c>
      <c r="I16" s="12">
        <f>IF(ISERROR(-IPMT($E$3/12,B16,$D$3,$K$15)),0,-IPMT($E$3/12,B16,$D$3,$K$15))</f>
        <v>400</v>
      </c>
      <c r="J16" s="12">
        <f>IF(ISERROR(-PPMT($E$3/12,B16,$D$3,$K$15)),0,-PPMT($E$3/12,B16,$D$3,$K$15))</f>
        <v>274.56645396712071</v>
      </c>
      <c r="K16" s="13">
        <f>+K15-J16-G16</f>
        <v>159725.43354603287</v>
      </c>
      <c r="L16" s="15">
        <f>+G16</f>
        <v>0</v>
      </c>
      <c r="M16" s="3">
        <f>+(IF(ISERROR(NPER($E$3/12,-C16,Q15)),0,NPER($E$3/12,-C16,Q15)))</f>
        <v>360.00000000000762</v>
      </c>
      <c r="N16" s="12">
        <f>+O16+P16</f>
        <v>674.56645396711178</v>
      </c>
      <c r="O16" s="12">
        <f>IF(ISERROR(-IPMT($E$3/12,B16,$D$3,$Q$15)),0,-IPMT($E$3/12,B16,$D$3,$Q$15))*R16</f>
        <v>400</v>
      </c>
      <c r="P16" s="12">
        <f>IF(ISERROR(-PPMT($E$3/12,B16,M16,Q15)),0,-PPMT($E$3/12,B16,M16,Q15))*R16</f>
        <v>274.56645396711184</v>
      </c>
      <c r="Q16" s="13">
        <f>Q15-P16-L16</f>
        <v>159725.4335460329</v>
      </c>
      <c r="R16" s="14">
        <f>+IF(M16&lt;1,M16,B17-B16)</f>
        <v>1</v>
      </c>
      <c r="S16" s="2">
        <v>1</v>
      </c>
      <c r="T16" s="12">
        <f>IF(ISERROR(-PMT($V$3/12,$U$3,W15)),0,-PMT($V$3/12,$U$3,W15))</f>
        <v>615.68206492481761</v>
      </c>
      <c r="U16" s="12">
        <f>IF(ISERROR(-IPMT($V$3/12,S16,$U$3,$F$15)),0,-IPMT($V$3/12,S16,$U$3,$F$15))</f>
        <v>306.66666666666663</v>
      </c>
      <c r="V16" s="12">
        <f>IF(ISERROR(-PPMT($V$3/12,S16,$U$3,$F$15)),0,-PPMT($V$3/12,S16,$U$3,$F$15))</f>
        <v>309.01539825815087</v>
      </c>
      <c r="W16" s="12">
        <f>+W15-V16</f>
        <v>159690.98460174186</v>
      </c>
      <c r="X16" s="78">
        <f>+G16</f>
        <v>0</v>
      </c>
      <c r="Y16" s="12">
        <f>IF(ISERROR(-PMT($V$3/12,$U$3,AB15)),0,-PMT($V$3/12,$U$3,AB15))</f>
        <v>615.68206492481761</v>
      </c>
      <c r="Z16" s="12">
        <f>IF(ISERROR(-IPMT($V$3/12,S16,$U$3,$AB$15)),0,-IPMT($V$3/12,S16,$U$3,$K$15))</f>
        <v>306.66666666666663</v>
      </c>
      <c r="AA16" s="12">
        <f>IF(ISERROR(-PPMT($V$3/12,S16,$U$3,$K$15)),0,-PPMT($V$3/12,S16,$U$3,$K$15))</f>
        <v>309.01539825815087</v>
      </c>
      <c r="AB16" s="13">
        <f>+AB15-AA16-X16</f>
        <v>159690.98460174186</v>
      </c>
      <c r="AC16" s="15">
        <f>+X16</f>
        <v>0</v>
      </c>
      <c r="AD16" s="3">
        <f>+(IF(ISERROR(NPER($V$3/12,-T16,AH15)),0,NPER($V$3/12,-T16,AH15)))</f>
        <v>360.0000000000187</v>
      </c>
      <c r="AE16" s="12">
        <f>+AF16+AG16</f>
        <v>615.68206492479533</v>
      </c>
      <c r="AF16" s="12">
        <f>IF(ISERROR(-IPMT($V$3/12,S16,$U$3,$AH$15)),0,-IPMT($V$3/12,S16,$U$3,$Q$15))*AI16</f>
        <v>306.66666666666663</v>
      </c>
      <c r="AG16" s="12">
        <f>IF(ISERROR(-PPMT($V$3/12,S16,AD16,AH15)),0,-PPMT($V$3/12,S16,AD16,AH15))*AI16</f>
        <v>309.0153982581287</v>
      </c>
      <c r="AH16" s="13">
        <f>AH15-AG16-AC16</f>
        <v>159690.98460174186</v>
      </c>
      <c r="AI16" s="14">
        <f>+IF(AD16&lt;1,AD16,S17-S16)</f>
        <v>1</v>
      </c>
      <c r="AJ16" s="2">
        <f>+S16</f>
        <v>1</v>
      </c>
      <c r="AK16" s="12">
        <f t="shared" ref="AK16:AK79" si="1">+T16-C16</f>
        <v>-58.884389042303155</v>
      </c>
      <c r="AL16" s="12">
        <f t="shared" ref="AL16:AL79" si="2">+U16-D16</f>
        <v>-93.333333333333371</v>
      </c>
      <c r="AM16" s="12">
        <f t="shared" ref="AM16:AM79" si="3">+V16-E16</f>
        <v>34.448944291030159</v>
      </c>
      <c r="AN16" s="12">
        <f t="shared" ref="AN16:AN79" si="4">+W16-F16</f>
        <v>-34.448944291012594</v>
      </c>
      <c r="AO16" s="12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70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</row>
    <row r="17" spans="1:52" x14ac:dyDescent="0.45">
      <c r="A17" s="2">
        <v>1</v>
      </c>
      <c r="B17" s="2">
        <v>2</v>
      </c>
      <c r="C17" s="12">
        <f>IF(ISERROR(-PMT($E$3/12,$D$3-B16,F16)),0,-PMT($E$3/12,$D$3-B16,F16))</f>
        <v>674.56645396712076</v>
      </c>
      <c r="D17" s="12">
        <f>IF(ISERROR(-IPMT($E$3/12,B17-B16,$D$3-B16,F16)),0,-IPMT($E$3/12,B17-B16,$D$3-B16,F16))</f>
        <v>399.31358386508219</v>
      </c>
      <c r="E17" s="12">
        <f>IF(ISERROR(-PPMT($E$3/12,B17-B16,$D$3-B16,F16)),0,-PPMT($E$3/12,B17-B16,$D$3-B16,F16))</f>
        <v>275.25287010203857</v>
      </c>
      <c r="F17" s="12">
        <f t="shared" ref="F17:F80" si="5">+F16-E17</f>
        <v>159450.18067593084</v>
      </c>
      <c r="G17" s="1">
        <v>0</v>
      </c>
      <c r="H17" s="12">
        <f>IF(ISERROR(-PMT($E$3/12,$D$3-B16,K16)),0,-PMT($E$3/12,$D$3-B16,K16))</f>
        <v>674.56645396712076</v>
      </c>
      <c r="I17" s="12">
        <f>IF(ISERROR(-IPMT($E$3/12,B17-B16,$D$3-B16,K16)),0,-IPMT($E$3/12,B17-B16,$D$3-B16,K16))</f>
        <v>399.31358386508219</v>
      </c>
      <c r="J17" s="12">
        <f>IF(ISERROR(-PPMT($E$3/12,B17-B16,$D$3-B16,K16)),0,-PPMT($E$3/12,B17-B16,$D$3-B16,K16))</f>
        <v>275.25287010203857</v>
      </c>
      <c r="K17" s="13">
        <f>+K16-J17-G17</f>
        <v>159450.18067593084</v>
      </c>
      <c r="L17" s="15">
        <f t="shared" ref="L17:L80" si="6">+G17</f>
        <v>0</v>
      </c>
      <c r="M17" s="3">
        <f>+(IF(ISERROR(NPER($E$3/12,-C17,Q16)),0,NPER($E$3/12,-C17,Q16)))</f>
        <v>359.00000000000767</v>
      </c>
      <c r="N17" s="12">
        <f>+O17+P17</f>
        <v>674.56645396711178</v>
      </c>
      <c r="O17" s="12">
        <f>IF(ISERROR(-IPMT($E$3/12,B17-B16,M17,Q16)),0,-IPMT($E$3/12,B17-B16,$D$3-B16,Q16))*R17</f>
        <v>399.31358386508225</v>
      </c>
      <c r="P17" s="12">
        <f>IF(ISERROR(-PPMT($E$3/12,B17-B16,M17,Q16)),0,-PPMT($E$3/12,B17-B16,M17,Q16))*R17</f>
        <v>275.25287010202959</v>
      </c>
      <c r="Q17" s="13">
        <f t="shared" ref="Q17:Q80" si="7">Q16-P17-L17</f>
        <v>159450.18067593087</v>
      </c>
      <c r="R17" s="14">
        <f t="shared" ref="R17:R80" si="8">+IF(M17&lt;1,M17,B18-B17)</f>
        <v>1</v>
      </c>
      <c r="S17" s="2">
        <v>2</v>
      </c>
      <c r="T17" s="12">
        <f>IF(ISERROR(-PMT($V$3/12,$U$3-S16,W16)),0,-PMT($V$3/12,$U$3-S16,W16))</f>
        <v>615.68206492481772</v>
      </c>
      <c r="U17" s="12">
        <f>IF(ISERROR(-IPMT($V$3/12,S17-S16,$U$3-S16,W16)),0,-IPMT($V$3/12,S17-S16,$U$3-S16,W16))</f>
        <v>306.07438715333853</v>
      </c>
      <c r="V17" s="12">
        <f>IF(ISERROR(-PPMT($V$3/12,S17-S16,$U$3-S16,W16)),0,-PPMT($V$3/12,S17-S16,$U$3-S16,W16))</f>
        <v>309.60767777147908</v>
      </c>
      <c r="W17" s="12">
        <f t="shared" ref="W17:W80" si="9">+W16-V17</f>
        <v>159381.37692397038</v>
      </c>
      <c r="X17" s="78">
        <f t="shared" ref="X17:X80" si="10">+G17</f>
        <v>0</v>
      </c>
      <c r="Y17" s="12">
        <f>IF(ISERROR(-PMT($V$3/12,$U$3-S16,AB16)),0,-PMT($V$3/12,$U$3-S16,AB16))</f>
        <v>615.68206492481772</v>
      </c>
      <c r="Z17" s="12">
        <f>IF(ISERROR(-IPMT($V$3/12,S17-S16,$U$3-S16,AB16)),0,-IPMT($V$3/12,S17-S16,$U$3-S16,AB16))</f>
        <v>306.07438715333853</v>
      </c>
      <c r="AA17" s="12">
        <f>IF(ISERROR(-PPMT($V$3/12,S17-S16,$U$3-S16,AB16)),0,-PPMT($V$3/12,S17-S16,$U$3-S16,AB16))</f>
        <v>309.60767777147908</v>
      </c>
      <c r="AB17" s="13">
        <f>+AB16-AA17-X17</f>
        <v>159381.37692397038</v>
      </c>
      <c r="AC17" s="15">
        <f>+X17</f>
        <v>0</v>
      </c>
      <c r="AD17" s="3">
        <f>+(IF(ISERROR(NPER($V$3/12,-T17,AH16)),0,NPER($V$3/12,-T17,AH16)))</f>
        <v>359.00000000001859</v>
      </c>
      <c r="AE17" s="12">
        <f>+AF17+AG17</f>
        <v>615.68206492479544</v>
      </c>
      <c r="AF17" s="12">
        <f>IF(ISERROR(-IPMT($V$3/12,S17-S16,AD17,AH16)),0,-IPMT($V$3/12,S17-S16,$U$3-S16,AH16))*AI17</f>
        <v>306.07438715333853</v>
      </c>
      <c r="AG17" s="12">
        <f>IF(ISERROR(-PPMT($V$3/12,S17-S16,AD17,AH16)),0,-PPMT($V$3/12,S17-S16,AD17,AH16))*AI17</f>
        <v>309.60767777145691</v>
      </c>
      <c r="AH17" s="13">
        <f t="shared" ref="AH17:AH80" si="11">AH16-AG17-AC17</f>
        <v>159381.37692397041</v>
      </c>
      <c r="AI17" s="14">
        <f t="shared" ref="AI17:AI80" si="12">+IF(AD17&lt;1,AD17,S18-S17)</f>
        <v>1</v>
      </c>
      <c r="AJ17" s="2">
        <f t="shared" ref="AJ17:AJ80" si="13">+S17</f>
        <v>2</v>
      </c>
      <c r="AK17" s="12">
        <f t="shared" si="1"/>
        <v>-58.884389042303042</v>
      </c>
      <c r="AL17" s="12">
        <f t="shared" si="2"/>
        <v>-93.239196711743659</v>
      </c>
      <c r="AM17" s="12">
        <f t="shared" si="3"/>
        <v>34.354807669440504</v>
      </c>
      <c r="AN17" s="12">
        <f t="shared" si="4"/>
        <v>-68.803751960454974</v>
      </c>
      <c r="AO17" s="12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70"/>
    </row>
    <row r="18" spans="1:52" x14ac:dyDescent="0.45">
      <c r="A18" s="2">
        <v>1</v>
      </c>
      <c r="B18" s="2">
        <v>3</v>
      </c>
      <c r="C18" s="12">
        <f>IF(ISERROR(-PMT($E$3/12,$D$3-B17,F17)),0,-PMT($E$3/12,$D$3-B17,F17))</f>
        <v>674.56645396712088</v>
      </c>
      <c r="D18" s="12">
        <f>IF(ISERROR(-IPMT($E$3/12,B18-B17,$D$3-B17,F17)),0,-IPMT($E$3/12,B18-B17,$D$3-B17,F17))</f>
        <v>398.62545168982712</v>
      </c>
      <c r="E18" s="12">
        <f>IF(ISERROR(-PPMT($E$3/12,B18-B17,$D$3-B17,F17)),0,-PPMT($E$3/12,B18-B17,$D$3-B17,F17))</f>
        <v>275.94100227729365</v>
      </c>
      <c r="F18" s="12">
        <f t="shared" si="5"/>
        <v>159174.23967365353</v>
      </c>
      <c r="G18" s="1">
        <v>0</v>
      </c>
      <c r="H18" s="12">
        <f t="shared" ref="H18:H81" si="14">IF(ISERROR(-PMT($E$3/12,$D$3-B17,K17)),0,-PMT($E$3/12,$D$3-B17,K17))</f>
        <v>674.56645396712088</v>
      </c>
      <c r="I18" s="12">
        <f t="shared" ref="I18:I81" si="15">IF(ISERROR(-IPMT($E$3/12,B18-B17,$D$3-B17,K17)),0,-IPMT($E$3/12,B18-B17,$D$3-B17,K17))</f>
        <v>398.62545168982712</v>
      </c>
      <c r="J18" s="12">
        <f t="shared" ref="J18:J81" si="16">IF(ISERROR(-PPMT($E$3/12,B18-B17,$D$3-B17,K17)),0,-PPMT($E$3/12,B18-B17,$D$3-B17,K17))</f>
        <v>275.94100227729365</v>
      </c>
      <c r="K18" s="13">
        <f t="shared" ref="K18:K80" si="17">+K17-J18-G18</f>
        <v>159174.23967365353</v>
      </c>
      <c r="L18" s="15">
        <f t="shared" si="6"/>
        <v>0</v>
      </c>
      <c r="M18" s="3">
        <f>+(IF(ISERROR(NPER($E$3/12,-C18,Q17)),0,NPER($E$3/12,-C18,Q17)))</f>
        <v>358.00000000000756</v>
      </c>
      <c r="N18" s="12">
        <f t="shared" ref="N18:N80" si="18">+O18+P18</f>
        <v>674.56645396711201</v>
      </c>
      <c r="O18" s="12">
        <f t="shared" ref="O18:O81" si="19">IF(ISERROR(-IPMT($E$3/12,B18-B17,M18,Q17)),0,-IPMT($E$3/12,B18-B17,$D$3-B17,Q17))*R18</f>
        <v>398.62545168982712</v>
      </c>
      <c r="P18" s="12">
        <f t="shared" ref="P18:P81" si="20">IF(ISERROR(-PPMT($E$3/12,B18-B17,M18,Q17)),0,-PPMT($E$3/12,B18-B17,M18,Q17))*R18</f>
        <v>275.94100227728484</v>
      </c>
      <c r="Q18" s="13">
        <f t="shared" si="7"/>
        <v>159174.23967365359</v>
      </c>
      <c r="R18" s="14">
        <f t="shared" si="8"/>
        <v>1</v>
      </c>
      <c r="S18" s="2">
        <v>3</v>
      </c>
      <c r="T18" s="12">
        <f t="shared" ref="T18:T81" si="21">IF(ISERROR(-PMT($V$3/12,$U$3-S17,W17)),0,-PMT($V$3/12,$U$3-S17,W17))</f>
        <v>615.68206492481761</v>
      </c>
      <c r="U18" s="12">
        <f t="shared" ref="U18:U81" si="22">IF(ISERROR(-IPMT($V$3/12,S18-S17,$U$3-S17,W17)),0,-IPMT($V$3/12,S18-S17,$U$3-S17,W17))</f>
        <v>305.48097243760986</v>
      </c>
      <c r="V18" s="12">
        <f t="shared" ref="V18:V81" si="23">IF(ISERROR(-PPMT($V$3/12,S18-S17,$U$3-S17,W17)),0,-PPMT($V$3/12,S18-S17,$U$3-S17,W17))</f>
        <v>310.20109248720775</v>
      </c>
      <c r="W18" s="12">
        <f t="shared" si="9"/>
        <v>159071.17583148318</v>
      </c>
      <c r="X18" s="78">
        <f t="shared" si="10"/>
        <v>0</v>
      </c>
      <c r="Y18" s="12">
        <f t="shared" ref="Y18:Y81" si="24">IF(ISERROR(-PMT($V$3/12,$U$3-S17,AB17)),0,-PMT($V$3/12,$U$3-S17,AB17))</f>
        <v>615.68206492481761</v>
      </c>
      <c r="Z18" s="12">
        <f t="shared" ref="Z18:Z81" si="25">IF(ISERROR(-IPMT($V$3/12,S18-S17,$U$3-S17,AB17)),0,-IPMT($V$3/12,S18-S17,$U$3-S17,AB17))</f>
        <v>305.48097243760986</v>
      </c>
      <c r="AA18" s="12">
        <f t="shared" ref="AA18:AA81" si="26">IF(ISERROR(-PPMT($V$3/12,S18-S17,$U$3-S17,AB17)),0,-PPMT($V$3/12,S18-S17,$U$3-S17,AB17))</f>
        <v>310.20109248720775</v>
      </c>
      <c r="AB18" s="13">
        <f t="shared" ref="AB18:AB81" si="27">+AB17-AA18-X18</f>
        <v>159071.17583148318</v>
      </c>
      <c r="AC18" s="15">
        <f t="shared" ref="AC18:AC80" si="28">+X18</f>
        <v>0</v>
      </c>
      <c r="AD18" s="3">
        <f t="shared" ref="AD18:AD81" si="29">+(IF(ISERROR(NPER($V$3/12,-T18,AH17)),0,NPER($V$3/12,-T18,AH17)))</f>
        <v>358.00000000001876</v>
      </c>
      <c r="AE18" s="12">
        <f t="shared" ref="AE18:AE81" si="30">+AF18+AG18</f>
        <v>615.68206492479521</v>
      </c>
      <c r="AF18" s="12">
        <f t="shared" ref="AF18:AF81" si="31">IF(ISERROR(-IPMT($V$3/12,S18-S17,AD18,AH17)),0,-IPMT($V$3/12,S18-S17,$U$3-S17,AH17))*AI18</f>
        <v>305.48097243760992</v>
      </c>
      <c r="AG18" s="12">
        <f t="shared" ref="AG18:AG81" si="32">IF(ISERROR(-PPMT($V$3/12,S18-S17,AD18,AH17)),0,-PPMT($V$3/12,S18-S17,AD18,AH17))*AI18</f>
        <v>310.20109248718535</v>
      </c>
      <c r="AH18" s="13">
        <f t="shared" si="11"/>
        <v>159071.17583148324</v>
      </c>
      <c r="AI18" s="14">
        <f t="shared" si="12"/>
        <v>1</v>
      </c>
      <c r="AJ18" s="2">
        <f t="shared" si="13"/>
        <v>3</v>
      </c>
      <c r="AK18" s="12">
        <f t="shared" si="1"/>
        <v>-58.884389042303269</v>
      </c>
      <c r="AL18" s="12">
        <f t="shared" si="2"/>
        <v>-93.144479252217252</v>
      </c>
      <c r="AM18" s="12">
        <f t="shared" si="3"/>
        <v>34.260090209914097</v>
      </c>
      <c r="AN18" s="12">
        <f t="shared" si="4"/>
        <v>-103.06384217034793</v>
      </c>
      <c r="AO18" s="12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70"/>
    </row>
    <row r="19" spans="1:52" x14ac:dyDescent="0.45">
      <c r="A19" s="2">
        <v>1</v>
      </c>
      <c r="B19" s="2">
        <v>4</v>
      </c>
      <c r="C19" s="12">
        <f>IF(ISERROR(-PMT($E$3/12,$D$3-B18,F18)),0,-PMT($E$3/12,$D$3-B18,F18))</f>
        <v>674.56645396712065</v>
      </c>
      <c r="D19" s="12">
        <f>IF(ISERROR(-IPMT($E$3/12,B19-B18,$D$3-B18,F18)),0,-IPMT($E$3/12,B19-B18,$D$3-B18,F18))</f>
        <v>397.93559918413382</v>
      </c>
      <c r="E19" s="12">
        <f>IF(ISERROR(-PPMT($E$3/12,B19-B18,$D$3-B18,F18)),0,-PPMT($E$3/12,B19-B18,$D$3-B18,F18))</f>
        <v>276.63085478298677</v>
      </c>
      <c r="F19" s="12">
        <f t="shared" si="5"/>
        <v>158897.60881887053</v>
      </c>
      <c r="G19" s="1">
        <v>0</v>
      </c>
      <c r="H19" s="12">
        <f t="shared" si="14"/>
        <v>674.56645396712065</v>
      </c>
      <c r="I19" s="12">
        <f t="shared" si="15"/>
        <v>397.93559918413382</v>
      </c>
      <c r="J19" s="12">
        <f t="shared" si="16"/>
        <v>276.63085478298677</v>
      </c>
      <c r="K19" s="13">
        <f t="shared" si="17"/>
        <v>158897.60881887053</v>
      </c>
      <c r="L19" s="15">
        <f t="shared" si="6"/>
        <v>0</v>
      </c>
      <c r="M19" s="3">
        <f t="shared" ref="M19:M80" si="33">+(IF(ISERROR(NPER($E$3/12,-C19,Q18)),0,NPER($E$3/12,-C19,Q18)))</f>
        <v>357.00000000000779</v>
      </c>
      <c r="N19" s="12">
        <f t="shared" si="18"/>
        <v>674.56645396711178</v>
      </c>
      <c r="O19" s="12">
        <f t="shared" si="19"/>
        <v>397.93559918413399</v>
      </c>
      <c r="P19" s="12">
        <f t="shared" si="20"/>
        <v>276.63085478297779</v>
      </c>
      <c r="Q19" s="13">
        <f t="shared" si="7"/>
        <v>158897.60881887062</v>
      </c>
      <c r="R19" s="14">
        <f t="shared" si="8"/>
        <v>1</v>
      </c>
      <c r="S19" s="2">
        <v>4</v>
      </c>
      <c r="T19" s="12">
        <f t="shared" si="21"/>
        <v>615.68206492481772</v>
      </c>
      <c r="U19" s="12">
        <f t="shared" si="22"/>
        <v>304.88642034367609</v>
      </c>
      <c r="V19" s="12">
        <f t="shared" si="23"/>
        <v>310.79564458114163</v>
      </c>
      <c r="W19" s="12">
        <f t="shared" si="9"/>
        <v>158760.38018690204</v>
      </c>
      <c r="X19" s="78">
        <f t="shared" si="10"/>
        <v>0</v>
      </c>
      <c r="Y19" s="12">
        <f t="shared" si="24"/>
        <v>615.68206492481772</v>
      </c>
      <c r="Z19" s="12">
        <f t="shared" si="25"/>
        <v>304.88642034367609</v>
      </c>
      <c r="AA19" s="12">
        <f t="shared" si="26"/>
        <v>310.79564458114163</v>
      </c>
      <c r="AB19" s="13">
        <f t="shared" si="27"/>
        <v>158760.38018690204</v>
      </c>
      <c r="AC19" s="15">
        <f t="shared" si="28"/>
        <v>0</v>
      </c>
      <c r="AD19" s="3">
        <f t="shared" si="29"/>
        <v>357.00000000001876</v>
      </c>
      <c r="AE19" s="12">
        <f t="shared" si="30"/>
        <v>615.68206492479544</v>
      </c>
      <c r="AF19" s="12">
        <f t="shared" si="31"/>
        <v>304.88642034367621</v>
      </c>
      <c r="AG19" s="12">
        <f t="shared" si="32"/>
        <v>310.79564458111918</v>
      </c>
      <c r="AH19" s="13">
        <f t="shared" si="11"/>
        <v>158760.38018690213</v>
      </c>
      <c r="AI19" s="14">
        <f t="shared" si="12"/>
        <v>1</v>
      </c>
      <c r="AJ19" s="2">
        <f t="shared" si="13"/>
        <v>4</v>
      </c>
      <c r="AK19" s="12">
        <f t="shared" si="1"/>
        <v>-58.884389042302928</v>
      </c>
      <c r="AL19" s="12">
        <f t="shared" si="2"/>
        <v>-93.049178840457728</v>
      </c>
      <c r="AM19" s="12">
        <f t="shared" si="3"/>
        <v>34.164789798154857</v>
      </c>
      <c r="AN19" s="12">
        <f t="shared" si="4"/>
        <v>-137.22863196849357</v>
      </c>
      <c r="AO19" s="12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70"/>
    </row>
    <row r="20" spans="1:52" x14ac:dyDescent="0.45">
      <c r="A20" s="2">
        <v>1</v>
      </c>
      <c r="B20" s="2">
        <v>5</v>
      </c>
      <c r="C20" s="12">
        <f t="shared" ref="C20:C81" si="34">IF(ISERROR(-PMT($E$3/12,$D$3-B19,F19)),0,-PMT($E$3/12,$D$3-B19,F19))</f>
        <v>674.56645396712065</v>
      </c>
      <c r="D20" s="12">
        <f t="shared" ref="D20:D83" si="35">IF(ISERROR(-IPMT($E$3/12,B20-B19,$D$3-B19,F19)),0,-IPMT($E$3/12,B20-B19,$D$3-B19,F19))</f>
        <v>397.24402204717632</v>
      </c>
      <c r="E20" s="12">
        <f t="shared" ref="E20:E83" si="36">IF(ISERROR(-PPMT($E$3/12,B20-B19,$D$3-B19,F19)),0,-PPMT($E$3/12,B20-B19,$D$3-B19,F19))</f>
        <v>277.32243191994428</v>
      </c>
      <c r="F20" s="12">
        <f t="shared" si="5"/>
        <v>158620.28638695058</v>
      </c>
      <c r="G20" s="1">
        <v>0</v>
      </c>
      <c r="H20" s="12">
        <f t="shared" si="14"/>
        <v>674.56645396712065</v>
      </c>
      <c r="I20" s="12">
        <f t="shared" si="15"/>
        <v>397.24402204717632</v>
      </c>
      <c r="J20" s="12">
        <f t="shared" si="16"/>
        <v>277.32243191994428</v>
      </c>
      <c r="K20" s="13">
        <f t="shared" si="17"/>
        <v>158620.28638695058</v>
      </c>
      <c r="L20" s="15">
        <f t="shared" si="6"/>
        <v>0</v>
      </c>
      <c r="M20" s="3">
        <f t="shared" si="33"/>
        <v>356.00000000000784</v>
      </c>
      <c r="N20" s="12">
        <f t="shared" si="18"/>
        <v>674.56645396711178</v>
      </c>
      <c r="O20" s="12">
        <f t="shared" si="19"/>
        <v>397.24402204717654</v>
      </c>
      <c r="P20" s="12">
        <f t="shared" si="20"/>
        <v>277.32243191993518</v>
      </c>
      <c r="Q20" s="13">
        <f t="shared" si="7"/>
        <v>158620.2863869507</v>
      </c>
      <c r="R20" s="14">
        <f t="shared" si="8"/>
        <v>1</v>
      </c>
      <c r="S20" s="2">
        <v>5</v>
      </c>
      <c r="T20" s="12">
        <f t="shared" si="21"/>
        <v>615.68206492481772</v>
      </c>
      <c r="U20" s="12">
        <f t="shared" si="22"/>
        <v>304.29072869156221</v>
      </c>
      <c r="V20" s="12">
        <f t="shared" si="23"/>
        <v>311.39133623325552</v>
      </c>
      <c r="W20" s="12">
        <f t="shared" si="9"/>
        <v>158448.98885066877</v>
      </c>
      <c r="X20" s="78">
        <f t="shared" si="10"/>
        <v>0</v>
      </c>
      <c r="Y20" s="12">
        <f t="shared" si="24"/>
        <v>615.68206492481772</v>
      </c>
      <c r="Z20" s="12">
        <f t="shared" si="25"/>
        <v>304.29072869156221</v>
      </c>
      <c r="AA20" s="12">
        <f t="shared" si="26"/>
        <v>311.39133623325552</v>
      </c>
      <c r="AB20" s="13">
        <f t="shared" si="27"/>
        <v>158448.98885066877</v>
      </c>
      <c r="AC20" s="15">
        <f t="shared" si="28"/>
        <v>0</v>
      </c>
      <c r="AD20" s="3">
        <f t="shared" si="29"/>
        <v>356.00000000001876</v>
      </c>
      <c r="AE20" s="12">
        <f t="shared" si="30"/>
        <v>615.68206492479521</v>
      </c>
      <c r="AF20" s="12">
        <f t="shared" si="31"/>
        <v>304.29072869156238</v>
      </c>
      <c r="AG20" s="12">
        <f t="shared" si="32"/>
        <v>311.39133623323289</v>
      </c>
      <c r="AH20" s="13">
        <f t="shared" si="11"/>
        <v>158448.98885066889</v>
      </c>
      <c r="AI20" s="14">
        <f t="shared" si="12"/>
        <v>1</v>
      </c>
      <c r="AJ20" s="2">
        <f t="shared" si="13"/>
        <v>5</v>
      </c>
      <c r="AK20" s="12">
        <f t="shared" si="1"/>
        <v>-58.884389042302928</v>
      </c>
      <c r="AL20" s="12">
        <f t="shared" si="2"/>
        <v>-92.953293355614107</v>
      </c>
      <c r="AM20" s="12">
        <f t="shared" si="3"/>
        <v>34.068904313311236</v>
      </c>
      <c r="AN20" s="12">
        <f t="shared" si="4"/>
        <v>-171.29753628181061</v>
      </c>
      <c r="AO20" s="12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70"/>
    </row>
    <row r="21" spans="1:52" x14ac:dyDescent="0.45">
      <c r="A21" s="2">
        <v>1</v>
      </c>
      <c r="B21" s="2">
        <v>6</v>
      </c>
      <c r="C21" s="12">
        <f t="shared" si="34"/>
        <v>674.56645396712065</v>
      </c>
      <c r="D21" s="12">
        <f t="shared" si="35"/>
        <v>396.55071596737645</v>
      </c>
      <c r="E21" s="12">
        <f t="shared" si="36"/>
        <v>278.01573799974409</v>
      </c>
      <c r="F21" s="12">
        <f t="shared" si="5"/>
        <v>158342.27064895083</v>
      </c>
      <c r="G21" s="1">
        <v>0</v>
      </c>
      <c r="H21" s="12">
        <f t="shared" si="14"/>
        <v>674.56645396712065</v>
      </c>
      <c r="I21" s="12">
        <f t="shared" si="15"/>
        <v>396.55071596737645</v>
      </c>
      <c r="J21" s="12">
        <f t="shared" si="16"/>
        <v>278.01573799974409</v>
      </c>
      <c r="K21" s="13">
        <f t="shared" si="17"/>
        <v>158342.27064895083</v>
      </c>
      <c r="L21" s="15">
        <f t="shared" si="6"/>
        <v>0</v>
      </c>
      <c r="M21" s="3">
        <f t="shared" si="33"/>
        <v>355.0000000000079</v>
      </c>
      <c r="N21" s="12">
        <f t="shared" si="18"/>
        <v>674.56645396711167</v>
      </c>
      <c r="O21" s="12">
        <f t="shared" si="19"/>
        <v>396.55071596737673</v>
      </c>
      <c r="P21" s="12">
        <f t="shared" si="20"/>
        <v>278.01573799973494</v>
      </c>
      <c r="Q21" s="13">
        <f t="shared" si="7"/>
        <v>158342.27064895097</v>
      </c>
      <c r="R21" s="14">
        <f t="shared" si="8"/>
        <v>1</v>
      </c>
      <c r="S21" s="2">
        <v>6</v>
      </c>
      <c r="T21" s="12">
        <f t="shared" si="21"/>
        <v>615.68206492481761</v>
      </c>
      <c r="U21" s="12">
        <f t="shared" si="22"/>
        <v>303.69389529711515</v>
      </c>
      <c r="V21" s="12">
        <f t="shared" si="23"/>
        <v>311.98816962770246</v>
      </c>
      <c r="W21" s="12">
        <f t="shared" si="9"/>
        <v>158137.00068104107</v>
      </c>
      <c r="X21" s="78">
        <f t="shared" si="10"/>
        <v>0</v>
      </c>
      <c r="Y21" s="12">
        <f t="shared" si="24"/>
        <v>615.68206492481761</v>
      </c>
      <c r="Z21" s="12">
        <f t="shared" si="25"/>
        <v>303.69389529711515</v>
      </c>
      <c r="AA21" s="12">
        <f t="shared" si="26"/>
        <v>311.98816962770246</v>
      </c>
      <c r="AB21" s="13">
        <f t="shared" si="27"/>
        <v>158137.00068104107</v>
      </c>
      <c r="AC21" s="15">
        <f t="shared" si="28"/>
        <v>0</v>
      </c>
      <c r="AD21" s="3">
        <f t="shared" si="29"/>
        <v>355.00000000001887</v>
      </c>
      <c r="AE21" s="12">
        <f t="shared" si="30"/>
        <v>615.68206492479521</v>
      </c>
      <c r="AF21" s="12">
        <f t="shared" si="31"/>
        <v>303.69389529711538</v>
      </c>
      <c r="AG21" s="12">
        <f t="shared" si="32"/>
        <v>311.98816962767978</v>
      </c>
      <c r="AH21" s="13">
        <f t="shared" si="11"/>
        <v>158137.00068104122</v>
      </c>
      <c r="AI21" s="14">
        <f t="shared" si="12"/>
        <v>1</v>
      </c>
      <c r="AJ21" s="2">
        <f t="shared" si="13"/>
        <v>6</v>
      </c>
      <c r="AK21" s="12">
        <f t="shared" si="1"/>
        <v>-58.884389042303042</v>
      </c>
      <c r="AL21" s="12">
        <f t="shared" si="2"/>
        <v>-92.8568206702613</v>
      </c>
      <c r="AM21" s="12">
        <f t="shared" si="3"/>
        <v>33.972431627958372</v>
      </c>
      <c r="AN21" s="12">
        <f t="shared" si="4"/>
        <v>-205.26996790975682</v>
      </c>
      <c r="AO21" s="12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70"/>
    </row>
    <row r="22" spans="1:52" x14ac:dyDescent="0.45">
      <c r="A22" s="2">
        <v>1</v>
      </c>
      <c r="B22" s="2">
        <v>7</v>
      </c>
      <c r="C22" s="12">
        <f t="shared" si="34"/>
        <v>674.56645396712054</v>
      </c>
      <c r="D22" s="12">
        <f t="shared" si="35"/>
        <v>395.85567662237708</v>
      </c>
      <c r="E22" s="12">
        <f t="shared" si="36"/>
        <v>278.71077734474341</v>
      </c>
      <c r="F22" s="12">
        <f t="shared" si="5"/>
        <v>158063.55987160609</v>
      </c>
      <c r="G22" s="1">
        <v>0</v>
      </c>
      <c r="H22" s="12">
        <f t="shared" si="14"/>
        <v>674.56645396712054</v>
      </c>
      <c r="I22" s="12">
        <f t="shared" si="15"/>
        <v>395.85567662237708</v>
      </c>
      <c r="J22" s="12">
        <f t="shared" si="16"/>
        <v>278.71077734474341</v>
      </c>
      <c r="K22" s="13">
        <f t="shared" si="17"/>
        <v>158063.55987160609</v>
      </c>
      <c r="L22" s="15">
        <f t="shared" si="6"/>
        <v>0</v>
      </c>
      <c r="M22" s="3">
        <f t="shared" si="33"/>
        <v>354.00000000000801</v>
      </c>
      <c r="N22" s="12">
        <f t="shared" si="18"/>
        <v>674.56645396711156</v>
      </c>
      <c r="O22" s="12">
        <f t="shared" si="19"/>
        <v>395.85567662237742</v>
      </c>
      <c r="P22" s="12">
        <f t="shared" si="20"/>
        <v>278.71077734473414</v>
      </c>
      <c r="Q22" s="13">
        <f t="shared" si="7"/>
        <v>158063.55987160624</v>
      </c>
      <c r="R22" s="14">
        <f t="shared" si="8"/>
        <v>1</v>
      </c>
      <c r="S22" s="2">
        <v>7</v>
      </c>
      <c r="T22" s="12">
        <f t="shared" si="21"/>
        <v>615.68206492481761</v>
      </c>
      <c r="U22" s="12">
        <f t="shared" si="22"/>
        <v>303.09591797199539</v>
      </c>
      <c r="V22" s="12">
        <f t="shared" si="23"/>
        <v>312.58614695282222</v>
      </c>
      <c r="W22" s="12">
        <f t="shared" si="9"/>
        <v>157824.41453408825</v>
      </c>
      <c r="X22" s="78">
        <f t="shared" si="10"/>
        <v>0</v>
      </c>
      <c r="Y22" s="12">
        <f t="shared" si="24"/>
        <v>615.68206492481761</v>
      </c>
      <c r="Z22" s="12">
        <f t="shared" si="25"/>
        <v>303.09591797199539</v>
      </c>
      <c r="AA22" s="12">
        <f t="shared" si="26"/>
        <v>312.58614695282222</v>
      </c>
      <c r="AB22" s="13">
        <f t="shared" si="27"/>
        <v>157824.41453408825</v>
      </c>
      <c r="AC22" s="15">
        <f t="shared" si="28"/>
        <v>0</v>
      </c>
      <c r="AD22" s="3">
        <f t="shared" si="29"/>
        <v>354.00000000001893</v>
      </c>
      <c r="AE22" s="12">
        <f t="shared" si="30"/>
        <v>615.68206492479521</v>
      </c>
      <c r="AF22" s="12">
        <f t="shared" si="31"/>
        <v>303.09591797199568</v>
      </c>
      <c r="AG22" s="12">
        <f t="shared" si="32"/>
        <v>312.58614695279948</v>
      </c>
      <c r="AH22" s="13">
        <f t="shared" si="11"/>
        <v>157824.41453408843</v>
      </c>
      <c r="AI22" s="14">
        <f t="shared" si="12"/>
        <v>1</v>
      </c>
      <c r="AJ22" s="2">
        <f t="shared" si="13"/>
        <v>7</v>
      </c>
      <c r="AK22" s="12">
        <f t="shared" si="1"/>
        <v>-58.884389042302928</v>
      </c>
      <c r="AL22" s="12">
        <f t="shared" si="2"/>
        <v>-92.759758650381684</v>
      </c>
      <c r="AM22" s="12">
        <f t="shared" si="3"/>
        <v>33.875369608078813</v>
      </c>
      <c r="AN22" s="12">
        <f t="shared" si="4"/>
        <v>-239.14533751783893</v>
      </c>
      <c r="AO22" s="12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70"/>
    </row>
    <row r="23" spans="1:52" x14ac:dyDescent="0.45">
      <c r="A23" s="2">
        <v>1</v>
      </c>
      <c r="B23" s="2">
        <v>8</v>
      </c>
      <c r="C23" s="12">
        <f t="shared" si="34"/>
        <v>674.56645396712054</v>
      </c>
      <c r="D23" s="12">
        <f t="shared" si="35"/>
        <v>395.15889967901524</v>
      </c>
      <c r="E23" s="12">
        <f t="shared" si="36"/>
        <v>279.40755428810525</v>
      </c>
      <c r="F23" s="12">
        <f t="shared" si="5"/>
        <v>157784.15231731799</v>
      </c>
      <c r="G23" s="1">
        <v>0</v>
      </c>
      <c r="H23" s="12">
        <f t="shared" si="14"/>
        <v>674.56645396712054</v>
      </c>
      <c r="I23" s="12">
        <f t="shared" si="15"/>
        <v>395.15889967901524</v>
      </c>
      <c r="J23" s="12">
        <f t="shared" si="16"/>
        <v>279.40755428810525</v>
      </c>
      <c r="K23" s="13">
        <f t="shared" si="17"/>
        <v>157784.15231731799</v>
      </c>
      <c r="L23" s="15">
        <f t="shared" si="6"/>
        <v>0</v>
      </c>
      <c r="M23" s="3">
        <f t="shared" si="33"/>
        <v>353.00000000000801</v>
      </c>
      <c r="N23" s="12">
        <f t="shared" si="18"/>
        <v>674.56645396711156</v>
      </c>
      <c r="O23" s="12">
        <f t="shared" si="19"/>
        <v>395.15889967901558</v>
      </c>
      <c r="P23" s="12">
        <f t="shared" si="20"/>
        <v>279.40755428809598</v>
      </c>
      <c r="Q23" s="13">
        <f t="shared" si="7"/>
        <v>157784.15231731813</v>
      </c>
      <c r="R23" s="14">
        <f t="shared" si="8"/>
        <v>1</v>
      </c>
      <c r="S23" s="2">
        <v>8</v>
      </c>
      <c r="T23" s="12">
        <f t="shared" si="21"/>
        <v>615.68206492481761</v>
      </c>
      <c r="U23" s="12">
        <f t="shared" si="22"/>
        <v>302.49679452366911</v>
      </c>
      <c r="V23" s="12">
        <f t="shared" si="23"/>
        <v>313.18527040114844</v>
      </c>
      <c r="W23" s="12">
        <f t="shared" si="9"/>
        <v>157511.2292636871</v>
      </c>
      <c r="X23" s="78">
        <f t="shared" si="10"/>
        <v>0</v>
      </c>
      <c r="Y23" s="12">
        <f t="shared" si="24"/>
        <v>615.68206492481761</v>
      </c>
      <c r="Z23" s="12">
        <f t="shared" si="25"/>
        <v>302.49679452366911</v>
      </c>
      <c r="AA23" s="12">
        <f t="shared" si="26"/>
        <v>313.18527040114844</v>
      </c>
      <c r="AB23" s="13">
        <f t="shared" si="27"/>
        <v>157511.2292636871</v>
      </c>
      <c r="AC23" s="15">
        <f t="shared" si="28"/>
        <v>0</v>
      </c>
      <c r="AD23" s="3">
        <f t="shared" si="29"/>
        <v>353.00000000001893</v>
      </c>
      <c r="AE23" s="12">
        <f t="shared" si="30"/>
        <v>615.68206492479521</v>
      </c>
      <c r="AF23" s="12">
        <f t="shared" si="31"/>
        <v>302.49679452366945</v>
      </c>
      <c r="AG23" s="12">
        <f t="shared" si="32"/>
        <v>313.18527040112576</v>
      </c>
      <c r="AH23" s="13">
        <f t="shared" si="11"/>
        <v>157511.2292636873</v>
      </c>
      <c r="AI23" s="14">
        <f t="shared" si="12"/>
        <v>1</v>
      </c>
      <c r="AJ23" s="2">
        <f t="shared" si="13"/>
        <v>8</v>
      </c>
      <c r="AK23" s="12">
        <f t="shared" si="1"/>
        <v>-58.884389042302928</v>
      </c>
      <c r="AL23" s="12">
        <f t="shared" si="2"/>
        <v>-92.662105155346126</v>
      </c>
      <c r="AM23" s="12">
        <f t="shared" si="3"/>
        <v>33.777716113043198</v>
      </c>
      <c r="AN23" s="12">
        <f t="shared" si="4"/>
        <v>-272.92305363088963</v>
      </c>
      <c r="AO23" s="12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70"/>
    </row>
    <row r="24" spans="1:52" x14ac:dyDescent="0.45">
      <c r="A24" s="2">
        <v>1</v>
      </c>
      <c r="B24" s="2">
        <v>9</v>
      </c>
      <c r="C24" s="12">
        <f t="shared" si="34"/>
        <v>674.56645396712065</v>
      </c>
      <c r="D24" s="12">
        <f t="shared" si="35"/>
        <v>394.46038079329497</v>
      </c>
      <c r="E24" s="12">
        <f t="shared" si="36"/>
        <v>280.10607317382562</v>
      </c>
      <c r="F24" s="12">
        <f t="shared" si="5"/>
        <v>157504.04624414415</v>
      </c>
      <c r="G24" s="1">
        <v>0</v>
      </c>
      <c r="H24" s="12">
        <f t="shared" si="14"/>
        <v>674.56645396712065</v>
      </c>
      <c r="I24" s="12">
        <f t="shared" si="15"/>
        <v>394.46038079329497</v>
      </c>
      <c r="J24" s="12">
        <f t="shared" si="16"/>
        <v>280.10607317382562</v>
      </c>
      <c r="K24" s="13">
        <f t="shared" si="17"/>
        <v>157504.04624414415</v>
      </c>
      <c r="L24" s="15">
        <f t="shared" si="6"/>
        <v>0</v>
      </c>
      <c r="M24" s="3">
        <f t="shared" si="33"/>
        <v>352.00000000000796</v>
      </c>
      <c r="N24" s="12">
        <f t="shared" si="18"/>
        <v>674.56645396711178</v>
      </c>
      <c r="O24" s="12">
        <f t="shared" si="19"/>
        <v>394.46038079329537</v>
      </c>
      <c r="P24" s="12">
        <f t="shared" si="20"/>
        <v>280.10607317381636</v>
      </c>
      <c r="Q24" s="13">
        <f t="shared" si="7"/>
        <v>157504.04624414432</v>
      </c>
      <c r="R24" s="14">
        <f t="shared" si="8"/>
        <v>1</v>
      </c>
      <c r="S24" s="2">
        <v>9</v>
      </c>
      <c r="T24" s="12">
        <f t="shared" si="21"/>
        <v>615.68206492481761</v>
      </c>
      <c r="U24" s="12">
        <f t="shared" si="22"/>
        <v>301.89652275540027</v>
      </c>
      <c r="V24" s="12">
        <f t="shared" si="23"/>
        <v>313.78554216941734</v>
      </c>
      <c r="W24" s="12">
        <f t="shared" si="9"/>
        <v>157197.44372151769</v>
      </c>
      <c r="X24" s="78">
        <f t="shared" si="10"/>
        <v>0</v>
      </c>
      <c r="Y24" s="12">
        <f t="shared" si="24"/>
        <v>615.68206492481761</v>
      </c>
      <c r="Z24" s="12">
        <f t="shared" si="25"/>
        <v>301.89652275540027</v>
      </c>
      <c r="AA24" s="12">
        <f t="shared" si="26"/>
        <v>313.78554216941734</v>
      </c>
      <c r="AB24" s="13">
        <f t="shared" si="27"/>
        <v>157197.44372151769</v>
      </c>
      <c r="AC24" s="15">
        <f t="shared" si="28"/>
        <v>0</v>
      </c>
      <c r="AD24" s="3">
        <f t="shared" si="29"/>
        <v>352.00000000001904</v>
      </c>
      <c r="AE24" s="12">
        <f t="shared" si="30"/>
        <v>615.6820649247951</v>
      </c>
      <c r="AF24" s="12">
        <f t="shared" si="31"/>
        <v>301.89652275540067</v>
      </c>
      <c r="AG24" s="12">
        <f t="shared" si="32"/>
        <v>313.78554216939443</v>
      </c>
      <c r="AH24" s="13">
        <f t="shared" si="11"/>
        <v>157197.44372151792</v>
      </c>
      <c r="AI24" s="14">
        <f t="shared" si="12"/>
        <v>1</v>
      </c>
      <c r="AJ24" s="2">
        <f t="shared" si="13"/>
        <v>9</v>
      </c>
      <c r="AK24" s="12">
        <f t="shared" si="1"/>
        <v>-58.884389042303042</v>
      </c>
      <c r="AL24" s="12">
        <f t="shared" si="2"/>
        <v>-92.563858037894704</v>
      </c>
      <c r="AM24" s="12">
        <f t="shared" si="3"/>
        <v>33.679468995591719</v>
      </c>
      <c r="AN24" s="12">
        <f t="shared" si="4"/>
        <v>-306.602522626461</v>
      </c>
      <c r="AO24" s="12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70"/>
    </row>
    <row r="25" spans="1:52" x14ac:dyDescent="0.45">
      <c r="A25" s="2">
        <v>1</v>
      </c>
      <c r="B25" s="2">
        <v>10</v>
      </c>
      <c r="C25" s="12">
        <f t="shared" si="34"/>
        <v>674.56645396712054</v>
      </c>
      <c r="D25" s="12">
        <f t="shared" si="35"/>
        <v>393.7601156103604</v>
      </c>
      <c r="E25" s="12">
        <f t="shared" si="36"/>
        <v>280.80633835676008</v>
      </c>
      <c r="F25" s="12">
        <f t="shared" si="5"/>
        <v>157223.2399057874</v>
      </c>
      <c r="G25" s="1">
        <v>0</v>
      </c>
      <c r="H25" s="12">
        <f t="shared" si="14"/>
        <v>674.56645396712054</v>
      </c>
      <c r="I25" s="12">
        <f t="shared" si="15"/>
        <v>393.7601156103604</v>
      </c>
      <c r="J25" s="12">
        <f t="shared" si="16"/>
        <v>280.80633835676008</v>
      </c>
      <c r="K25" s="13">
        <f t="shared" si="17"/>
        <v>157223.2399057874</v>
      </c>
      <c r="L25" s="15">
        <f t="shared" si="6"/>
        <v>0</v>
      </c>
      <c r="M25" s="3">
        <f t="shared" si="33"/>
        <v>351.00000000000807</v>
      </c>
      <c r="N25" s="12">
        <f t="shared" si="18"/>
        <v>674.56645396711144</v>
      </c>
      <c r="O25" s="12">
        <f t="shared" si="19"/>
        <v>393.7601156103608</v>
      </c>
      <c r="P25" s="12">
        <f t="shared" si="20"/>
        <v>280.80633835675064</v>
      </c>
      <c r="Q25" s="13">
        <f t="shared" si="7"/>
        <v>157223.23990578757</v>
      </c>
      <c r="R25" s="14">
        <f t="shared" si="8"/>
        <v>1</v>
      </c>
      <c r="S25" s="2">
        <v>10</v>
      </c>
      <c r="T25" s="12">
        <f t="shared" si="21"/>
        <v>615.68206492481772</v>
      </c>
      <c r="U25" s="12">
        <f t="shared" si="22"/>
        <v>301.29510046624222</v>
      </c>
      <c r="V25" s="12">
        <f t="shared" si="23"/>
        <v>314.38696445857545</v>
      </c>
      <c r="W25" s="12">
        <f t="shared" si="9"/>
        <v>156883.05675705912</v>
      </c>
      <c r="X25" s="78">
        <f t="shared" si="10"/>
        <v>0</v>
      </c>
      <c r="Y25" s="12">
        <f t="shared" si="24"/>
        <v>615.68206492481772</v>
      </c>
      <c r="Z25" s="12">
        <f t="shared" si="25"/>
        <v>301.29510046624222</v>
      </c>
      <c r="AA25" s="12">
        <f t="shared" si="26"/>
        <v>314.38696445857545</v>
      </c>
      <c r="AB25" s="13">
        <f t="shared" si="27"/>
        <v>156883.05675705912</v>
      </c>
      <c r="AC25" s="15">
        <f t="shared" si="28"/>
        <v>0</v>
      </c>
      <c r="AD25" s="3">
        <f t="shared" si="29"/>
        <v>351.00000000001899</v>
      </c>
      <c r="AE25" s="12">
        <f t="shared" si="30"/>
        <v>615.68206492479521</v>
      </c>
      <c r="AF25" s="12">
        <f t="shared" si="31"/>
        <v>301.29510046624267</v>
      </c>
      <c r="AG25" s="12">
        <f t="shared" si="32"/>
        <v>314.38696445855248</v>
      </c>
      <c r="AH25" s="13">
        <f t="shared" si="11"/>
        <v>156883.05675705936</v>
      </c>
      <c r="AI25" s="14">
        <f t="shared" si="12"/>
        <v>1</v>
      </c>
      <c r="AJ25" s="2">
        <f t="shared" si="13"/>
        <v>10</v>
      </c>
      <c r="AK25" s="12">
        <f t="shared" si="1"/>
        <v>-58.884389042302814</v>
      </c>
      <c r="AL25" s="12">
        <f t="shared" si="2"/>
        <v>-92.465015144118183</v>
      </c>
      <c r="AM25" s="12">
        <f t="shared" si="3"/>
        <v>33.580626101815369</v>
      </c>
      <c r="AN25" s="12">
        <f t="shared" si="4"/>
        <v>-340.18314872827614</v>
      </c>
      <c r="AO25" s="12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70"/>
    </row>
    <row r="26" spans="1:52" x14ac:dyDescent="0.45">
      <c r="A26" s="2">
        <v>1</v>
      </c>
      <c r="B26" s="2">
        <v>11</v>
      </c>
      <c r="C26" s="12">
        <f t="shared" si="34"/>
        <v>674.56645396712054</v>
      </c>
      <c r="D26" s="12">
        <f t="shared" si="35"/>
        <v>393.05809976446852</v>
      </c>
      <c r="E26" s="12">
        <f t="shared" si="36"/>
        <v>281.50835420265196</v>
      </c>
      <c r="F26" s="12">
        <f t="shared" si="5"/>
        <v>156941.73155158476</v>
      </c>
      <c r="G26" s="1">
        <v>0</v>
      </c>
      <c r="H26" s="12">
        <f t="shared" si="14"/>
        <v>674.56645396712054</v>
      </c>
      <c r="I26" s="12">
        <f t="shared" si="15"/>
        <v>393.05809976446852</v>
      </c>
      <c r="J26" s="12">
        <f t="shared" si="16"/>
        <v>281.50835420265196</v>
      </c>
      <c r="K26" s="13">
        <f t="shared" si="17"/>
        <v>156941.73155158476</v>
      </c>
      <c r="L26" s="15">
        <f t="shared" si="6"/>
        <v>0</v>
      </c>
      <c r="M26" s="3">
        <f t="shared" si="33"/>
        <v>350.00000000000807</v>
      </c>
      <c r="N26" s="12">
        <f t="shared" si="18"/>
        <v>674.56645396711156</v>
      </c>
      <c r="O26" s="12">
        <f t="shared" si="19"/>
        <v>393.05809976446892</v>
      </c>
      <c r="P26" s="12">
        <f t="shared" si="20"/>
        <v>281.50835420264258</v>
      </c>
      <c r="Q26" s="13">
        <f t="shared" si="7"/>
        <v>156941.73155158493</v>
      </c>
      <c r="R26" s="14">
        <f t="shared" si="8"/>
        <v>1</v>
      </c>
      <c r="S26" s="2">
        <v>11</v>
      </c>
      <c r="T26" s="12">
        <f t="shared" si="21"/>
        <v>615.68206492481772</v>
      </c>
      <c r="U26" s="12">
        <f t="shared" si="22"/>
        <v>300.69252545102995</v>
      </c>
      <c r="V26" s="12">
        <f t="shared" si="23"/>
        <v>314.98953947378772</v>
      </c>
      <c r="W26" s="12">
        <f t="shared" si="9"/>
        <v>156568.06721758534</v>
      </c>
      <c r="X26" s="78">
        <f t="shared" si="10"/>
        <v>0</v>
      </c>
      <c r="Y26" s="12">
        <f t="shared" si="24"/>
        <v>615.68206492481772</v>
      </c>
      <c r="Z26" s="12">
        <f t="shared" si="25"/>
        <v>300.69252545102995</v>
      </c>
      <c r="AA26" s="12">
        <f t="shared" si="26"/>
        <v>314.98953947378772</v>
      </c>
      <c r="AB26" s="13">
        <f t="shared" si="27"/>
        <v>156568.06721758534</v>
      </c>
      <c r="AC26" s="15">
        <f t="shared" si="28"/>
        <v>0</v>
      </c>
      <c r="AD26" s="3">
        <f t="shared" si="29"/>
        <v>350.00000000001893</v>
      </c>
      <c r="AE26" s="12">
        <f t="shared" si="30"/>
        <v>615.68206492479521</v>
      </c>
      <c r="AF26" s="12">
        <f t="shared" si="31"/>
        <v>300.69252545103041</v>
      </c>
      <c r="AG26" s="12">
        <f t="shared" si="32"/>
        <v>314.98953947376475</v>
      </c>
      <c r="AH26" s="13">
        <f t="shared" si="11"/>
        <v>156568.0672175856</v>
      </c>
      <c r="AI26" s="14">
        <f t="shared" si="12"/>
        <v>1</v>
      </c>
      <c r="AJ26" s="2">
        <f t="shared" si="13"/>
        <v>11</v>
      </c>
      <c r="AK26" s="12">
        <f t="shared" si="1"/>
        <v>-58.884389042302814</v>
      </c>
      <c r="AL26" s="12">
        <f t="shared" si="2"/>
        <v>-92.365574313438572</v>
      </c>
      <c r="AM26" s="12">
        <f t="shared" si="3"/>
        <v>33.481185271135757</v>
      </c>
      <c r="AN26" s="12">
        <f t="shared" si="4"/>
        <v>-373.66433399941889</v>
      </c>
      <c r="AO26" s="12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70"/>
    </row>
    <row r="27" spans="1:52" x14ac:dyDescent="0.45">
      <c r="A27" s="2">
        <v>1</v>
      </c>
      <c r="B27" s="2">
        <v>12</v>
      </c>
      <c r="C27" s="12">
        <f t="shared" si="34"/>
        <v>674.56645396712054</v>
      </c>
      <c r="D27" s="12">
        <f t="shared" si="35"/>
        <v>392.35432887896189</v>
      </c>
      <c r="E27" s="12">
        <f t="shared" si="36"/>
        <v>282.21212508815864</v>
      </c>
      <c r="F27" s="12">
        <f t="shared" si="5"/>
        <v>156659.51942649661</v>
      </c>
      <c r="G27" s="1">
        <v>10000</v>
      </c>
      <c r="H27" s="12">
        <f t="shared" si="14"/>
        <v>674.56645396712054</v>
      </c>
      <c r="I27" s="12">
        <f t="shared" si="15"/>
        <v>392.35432887896189</v>
      </c>
      <c r="J27" s="12">
        <f t="shared" si="16"/>
        <v>282.21212508815864</v>
      </c>
      <c r="K27" s="13">
        <f t="shared" si="17"/>
        <v>146659.51942649661</v>
      </c>
      <c r="L27" s="15">
        <f t="shared" si="6"/>
        <v>10000</v>
      </c>
      <c r="M27" s="3">
        <f t="shared" si="33"/>
        <v>349.00000000000813</v>
      </c>
      <c r="N27" s="12">
        <f t="shared" si="18"/>
        <v>674.56645396711144</v>
      </c>
      <c r="O27" s="12">
        <f t="shared" si="19"/>
        <v>392.35432887896229</v>
      </c>
      <c r="P27" s="12">
        <f t="shared" si="20"/>
        <v>282.21212508814915</v>
      </c>
      <c r="Q27" s="13">
        <f t="shared" si="7"/>
        <v>146659.51942649679</v>
      </c>
      <c r="R27" s="14">
        <f t="shared" si="8"/>
        <v>1</v>
      </c>
      <c r="S27" s="2">
        <v>12</v>
      </c>
      <c r="T27" s="12">
        <f t="shared" si="21"/>
        <v>615.68206492481761</v>
      </c>
      <c r="U27" s="12">
        <f t="shared" si="22"/>
        <v>300.08879550037187</v>
      </c>
      <c r="V27" s="12">
        <f t="shared" si="23"/>
        <v>315.59326942444574</v>
      </c>
      <c r="W27" s="12">
        <f t="shared" si="9"/>
        <v>156252.47394816088</v>
      </c>
      <c r="X27" s="78">
        <f t="shared" si="10"/>
        <v>10000</v>
      </c>
      <c r="Y27" s="12">
        <f t="shared" si="24"/>
        <v>615.68206492481761</v>
      </c>
      <c r="Z27" s="12">
        <f t="shared" si="25"/>
        <v>300.08879550037187</v>
      </c>
      <c r="AA27" s="12">
        <f t="shared" si="26"/>
        <v>315.59326942444574</v>
      </c>
      <c r="AB27" s="13">
        <f t="shared" si="27"/>
        <v>146252.47394816088</v>
      </c>
      <c r="AC27" s="15">
        <f t="shared" si="28"/>
        <v>10000</v>
      </c>
      <c r="AD27" s="3">
        <f t="shared" si="29"/>
        <v>349.00000000001904</v>
      </c>
      <c r="AE27" s="12">
        <f t="shared" si="30"/>
        <v>615.68206492479499</v>
      </c>
      <c r="AF27" s="12">
        <f t="shared" si="31"/>
        <v>300.08879550037238</v>
      </c>
      <c r="AG27" s="12">
        <f t="shared" si="32"/>
        <v>315.59326942442266</v>
      </c>
      <c r="AH27" s="13">
        <f t="shared" si="11"/>
        <v>146252.47394816118</v>
      </c>
      <c r="AI27" s="14">
        <f t="shared" si="12"/>
        <v>1</v>
      </c>
      <c r="AJ27" s="2">
        <f t="shared" si="13"/>
        <v>12</v>
      </c>
      <c r="AK27" s="12">
        <f t="shared" si="1"/>
        <v>-58.884389042302928</v>
      </c>
      <c r="AL27" s="12">
        <f t="shared" si="2"/>
        <v>-92.265533378590021</v>
      </c>
      <c r="AM27" s="12">
        <f t="shared" si="3"/>
        <v>33.381144336287093</v>
      </c>
      <c r="AN27" s="12">
        <f t="shared" si="4"/>
        <v>-407.04547833572724</v>
      </c>
      <c r="AO27" s="12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70"/>
    </row>
    <row r="28" spans="1:52" x14ac:dyDescent="0.45">
      <c r="A28" s="2">
        <v>2</v>
      </c>
      <c r="B28" s="2">
        <v>13</v>
      </c>
      <c r="C28" s="12">
        <f t="shared" si="34"/>
        <v>674.56645396712054</v>
      </c>
      <c r="D28" s="12">
        <f t="shared" si="35"/>
        <v>391.64879856624157</v>
      </c>
      <c r="E28" s="12">
        <f t="shared" si="36"/>
        <v>282.91765540087903</v>
      </c>
      <c r="F28" s="12">
        <f t="shared" si="5"/>
        <v>156376.60177109574</v>
      </c>
      <c r="G28" s="1">
        <v>0</v>
      </c>
      <c r="H28" s="12">
        <f t="shared" si="14"/>
        <v>631.507056336093</v>
      </c>
      <c r="I28" s="12">
        <f t="shared" si="15"/>
        <v>366.64879856624151</v>
      </c>
      <c r="J28" s="12">
        <f t="shared" si="16"/>
        <v>264.85825776985149</v>
      </c>
      <c r="K28" s="13">
        <f t="shared" si="17"/>
        <v>146394.66116872677</v>
      </c>
      <c r="L28" s="15">
        <f t="shared" si="6"/>
        <v>0</v>
      </c>
      <c r="M28" s="3">
        <f t="shared" si="33"/>
        <v>314.08707550582659</v>
      </c>
      <c r="N28" s="12">
        <f t="shared" si="18"/>
        <v>674.56645396711099</v>
      </c>
      <c r="O28" s="12">
        <f t="shared" si="19"/>
        <v>366.64879856624196</v>
      </c>
      <c r="P28" s="12">
        <f t="shared" si="20"/>
        <v>307.91765540086902</v>
      </c>
      <c r="Q28" s="13">
        <f t="shared" si="7"/>
        <v>146351.60177109591</v>
      </c>
      <c r="R28" s="14">
        <f t="shared" si="8"/>
        <v>1</v>
      </c>
      <c r="S28" s="2">
        <v>13</v>
      </c>
      <c r="T28" s="12">
        <f t="shared" si="21"/>
        <v>615.68206492481761</v>
      </c>
      <c r="U28" s="12">
        <f t="shared" si="22"/>
        <v>299.48390840064167</v>
      </c>
      <c r="V28" s="12">
        <f t="shared" si="23"/>
        <v>316.198156524176</v>
      </c>
      <c r="W28" s="12">
        <f t="shared" si="9"/>
        <v>155936.2757916367</v>
      </c>
      <c r="X28" s="78">
        <f t="shared" si="10"/>
        <v>0</v>
      </c>
      <c r="Y28" s="12">
        <f t="shared" si="24"/>
        <v>576.27903664834503</v>
      </c>
      <c r="Z28" s="12">
        <f t="shared" si="25"/>
        <v>280.31724173397504</v>
      </c>
      <c r="AA28" s="12">
        <f t="shared" si="26"/>
        <v>295.96179491437005</v>
      </c>
      <c r="AB28" s="13">
        <f t="shared" si="27"/>
        <v>145956.51215324653</v>
      </c>
      <c r="AC28" s="15">
        <f t="shared" si="28"/>
        <v>0</v>
      </c>
      <c r="AD28" s="3">
        <f t="shared" si="29"/>
        <v>317.26630494951974</v>
      </c>
      <c r="AE28" s="12">
        <f t="shared" si="30"/>
        <v>615.6820649247943</v>
      </c>
      <c r="AF28" s="12">
        <f t="shared" si="31"/>
        <v>280.31724173397555</v>
      </c>
      <c r="AG28" s="12">
        <f t="shared" si="32"/>
        <v>335.36482319081875</v>
      </c>
      <c r="AH28" s="13">
        <f t="shared" si="11"/>
        <v>145917.10912497036</v>
      </c>
      <c r="AI28" s="14">
        <f t="shared" si="12"/>
        <v>1</v>
      </c>
      <c r="AJ28" s="2">
        <f t="shared" si="13"/>
        <v>13</v>
      </c>
      <c r="AK28" s="12">
        <f t="shared" si="1"/>
        <v>-58.884389042302928</v>
      </c>
      <c r="AL28" s="12">
        <f t="shared" si="2"/>
        <v>-92.1648901655999</v>
      </c>
      <c r="AM28" s="12">
        <f t="shared" si="3"/>
        <v>33.280501123296972</v>
      </c>
      <c r="AN28" s="12">
        <f t="shared" si="4"/>
        <v>-440.32597945904126</v>
      </c>
      <c r="AO28" s="12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70"/>
    </row>
    <row r="29" spans="1:52" x14ac:dyDescent="0.45">
      <c r="A29" s="2">
        <v>2</v>
      </c>
      <c r="B29" s="2">
        <v>14</v>
      </c>
      <c r="C29" s="12">
        <f t="shared" si="34"/>
        <v>674.56645396712065</v>
      </c>
      <c r="D29" s="12">
        <f t="shared" si="35"/>
        <v>390.94150442773935</v>
      </c>
      <c r="E29" s="12">
        <f t="shared" si="36"/>
        <v>283.62494953938125</v>
      </c>
      <c r="F29" s="12">
        <f t="shared" si="5"/>
        <v>156092.97682155637</v>
      </c>
      <c r="G29" s="1">
        <v>0</v>
      </c>
      <c r="H29" s="12">
        <f t="shared" si="14"/>
        <v>631.50705633609311</v>
      </c>
      <c r="I29" s="12">
        <f t="shared" si="15"/>
        <v>365.98665292181693</v>
      </c>
      <c r="J29" s="12">
        <f t="shared" si="16"/>
        <v>265.52040341427613</v>
      </c>
      <c r="K29" s="13">
        <f t="shared" si="17"/>
        <v>146129.14076531251</v>
      </c>
      <c r="L29" s="15">
        <f t="shared" si="6"/>
        <v>0</v>
      </c>
      <c r="M29" s="3">
        <f t="shared" si="33"/>
        <v>313.08707550582653</v>
      </c>
      <c r="N29" s="12">
        <f t="shared" si="18"/>
        <v>674.56645396711133</v>
      </c>
      <c r="O29" s="12">
        <f t="shared" si="19"/>
        <v>365.8790044277398</v>
      </c>
      <c r="P29" s="12">
        <f t="shared" si="20"/>
        <v>308.68744953937147</v>
      </c>
      <c r="Q29" s="13">
        <f t="shared" si="7"/>
        <v>146042.91432155654</v>
      </c>
      <c r="R29" s="14">
        <f t="shared" si="8"/>
        <v>1</v>
      </c>
      <c r="S29" s="2">
        <v>14</v>
      </c>
      <c r="T29" s="12">
        <f t="shared" si="21"/>
        <v>615.68206492481761</v>
      </c>
      <c r="U29" s="12">
        <f t="shared" si="22"/>
        <v>298.87786193397034</v>
      </c>
      <c r="V29" s="12">
        <f t="shared" si="23"/>
        <v>316.80420299084727</v>
      </c>
      <c r="W29" s="12">
        <f t="shared" si="9"/>
        <v>155619.47158864586</v>
      </c>
      <c r="X29" s="78">
        <f t="shared" si="10"/>
        <v>0</v>
      </c>
      <c r="Y29" s="12">
        <f t="shared" si="24"/>
        <v>576.27903664834503</v>
      </c>
      <c r="Z29" s="12">
        <f t="shared" si="25"/>
        <v>279.74998162705583</v>
      </c>
      <c r="AA29" s="12">
        <f t="shared" si="26"/>
        <v>296.52905502128931</v>
      </c>
      <c r="AB29" s="13">
        <f t="shared" si="27"/>
        <v>145659.98309822523</v>
      </c>
      <c r="AC29" s="15">
        <f t="shared" si="28"/>
        <v>0</v>
      </c>
      <c r="AD29" s="3">
        <f t="shared" si="29"/>
        <v>316.26630494951974</v>
      </c>
      <c r="AE29" s="12">
        <f t="shared" si="30"/>
        <v>615.6820649247943</v>
      </c>
      <c r="AF29" s="12">
        <f t="shared" si="31"/>
        <v>279.67445915619317</v>
      </c>
      <c r="AG29" s="12">
        <f t="shared" si="32"/>
        <v>336.00760576860108</v>
      </c>
      <c r="AH29" s="13">
        <f t="shared" si="11"/>
        <v>145581.10151920177</v>
      </c>
      <c r="AI29" s="14">
        <f t="shared" si="12"/>
        <v>1</v>
      </c>
      <c r="AJ29" s="2">
        <f t="shared" si="13"/>
        <v>14</v>
      </c>
      <c r="AK29" s="12">
        <f t="shared" si="1"/>
        <v>-58.884389042303042</v>
      </c>
      <c r="AL29" s="12">
        <f t="shared" si="2"/>
        <v>-92.063642493769009</v>
      </c>
      <c r="AM29" s="12">
        <f t="shared" si="3"/>
        <v>33.179253451466025</v>
      </c>
      <c r="AN29" s="12">
        <f t="shared" si="4"/>
        <v>-473.50523291050922</v>
      </c>
      <c r="AO29" s="12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70"/>
    </row>
    <row r="30" spans="1:52" x14ac:dyDescent="0.45">
      <c r="A30" s="2">
        <v>2</v>
      </c>
      <c r="B30" s="2">
        <v>15</v>
      </c>
      <c r="C30" s="12">
        <f t="shared" si="34"/>
        <v>674.56645396712076</v>
      </c>
      <c r="D30" s="12">
        <f t="shared" si="35"/>
        <v>390.23244205389091</v>
      </c>
      <c r="E30" s="12">
        <f t="shared" si="36"/>
        <v>284.3340119132298</v>
      </c>
      <c r="F30" s="12">
        <f t="shared" si="5"/>
        <v>155808.64280964315</v>
      </c>
      <c r="G30" s="1">
        <v>0</v>
      </c>
      <c r="H30" s="12">
        <f t="shared" si="14"/>
        <v>631.50705633609311</v>
      </c>
      <c r="I30" s="12">
        <f t="shared" si="15"/>
        <v>365.32285191328128</v>
      </c>
      <c r="J30" s="12">
        <f t="shared" si="16"/>
        <v>266.18420442281189</v>
      </c>
      <c r="K30" s="13">
        <f t="shared" si="17"/>
        <v>145862.9565608897</v>
      </c>
      <c r="L30" s="15">
        <f t="shared" si="6"/>
        <v>0</v>
      </c>
      <c r="M30" s="3">
        <f t="shared" si="33"/>
        <v>312.08707550582648</v>
      </c>
      <c r="N30" s="12">
        <f t="shared" si="18"/>
        <v>674.56645396711133</v>
      </c>
      <c r="O30" s="12">
        <f t="shared" si="19"/>
        <v>365.10728580389139</v>
      </c>
      <c r="P30" s="12">
        <f t="shared" si="20"/>
        <v>309.45916816321994</v>
      </c>
      <c r="Q30" s="13">
        <f t="shared" si="7"/>
        <v>145733.45515339333</v>
      </c>
      <c r="R30" s="14">
        <f t="shared" si="8"/>
        <v>1</v>
      </c>
      <c r="S30" s="2">
        <v>15</v>
      </c>
      <c r="T30" s="12">
        <f t="shared" si="21"/>
        <v>615.68206492481772</v>
      </c>
      <c r="U30" s="12">
        <f t="shared" si="22"/>
        <v>298.27065387823785</v>
      </c>
      <c r="V30" s="12">
        <f t="shared" si="23"/>
        <v>317.41141104657976</v>
      </c>
      <c r="W30" s="12">
        <f t="shared" si="9"/>
        <v>155302.06017759928</v>
      </c>
      <c r="X30" s="78">
        <f t="shared" si="10"/>
        <v>0</v>
      </c>
      <c r="Y30" s="12">
        <f t="shared" si="24"/>
        <v>576.27903664834514</v>
      </c>
      <c r="Z30" s="12">
        <f t="shared" si="25"/>
        <v>279.18163427159834</v>
      </c>
      <c r="AA30" s="12">
        <f t="shared" si="26"/>
        <v>297.0974023767468</v>
      </c>
      <c r="AB30" s="13">
        <f t="shared" si="27"/>
        <v>145362.8856958485</v>
      </c>
      <c r="AC30" s="15">
        <f t="shared" si="28"/>
        <v>0</v>
      </c>
      <c r="AD30" s="3">
        <f t="shared" si="29"/>
        <v>315.26630494951974</v>
      </c>
      <c r="AE30" s="12">
        <f t="shared" si="30"/>
        <v>615.68206492479442</v>
      </c>
      <c r="AF30" s="12">
        <f t="shared" si="31"/>
        <v>279.03044457847005</v>
      </c>
      <c r="AG30" s="12">
        <f t="shared" si="32"/>
        <v>336.65162034632436</v>
      </c>
      <c r="AH30" s="13">
        <f t="shared" si="11"/>
        <v>145244.44989885544</v>
      </c>
      <c r="AI30" s="14">
        <f t="shared" si="12"/>
        <v>1</v>
      </c>
      <c r="AJ30" s="2">
        <f t="shared" si="13"/>
        <v>15</v>
      </c>
      <c r="AK30" s="12">
        <f t="shared" si="1"/>
        <v>-58.884389042303042</v>
      </c>
      <c r="AL30" s="12">
        <f t="shared" si="2"/>
        <v>-91.961788175653055</v>
      </c>
      <c r="AM30" s="12">
        <f t="shared" si="3"/>
        <v>33.077399133349957</v>
      </c>
      <c r="AN30" s="12">
        <f t="shared" si="4"/>
        <v>-506.58263204386458</v>
      </c>
      <c r="AO30" s="12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70"/>
    </row>
    <row r="31" spans="1:52" x14ac:dyDescent="0.45">
      <c r="A31" s="2">
        <v>2</v>
      </c>
      <c r="B31" s="2">
        <v>16</v>
      </c>
      <c r="C31" s="12">
        <f t="shared" si="34"/>
        <v>674.56645396712088</v>
      </c>
      <c r="D31" s="12">
        <f t="shared" si="35"/>
        <v>389.52160702410788</v>
      </c>
      <c r="E31" s="12">
        <f t="shared" si="36"/>
        <v>285.04484694301294</v>
      </c>
      <c r="F31" s="12">
        <f t="shared" si="5"/>
        <v>155523.59796270012</v>
      </c>
      <c r="G31" s="1">
        <v>0</v>
      </c>
      <c r="H31" s="12">
        <f t="shared" si="14"/>
        <v>631.50705633609323</v>
      </c>
      <c r="I31" s="12">
        <f t="shared" si="15"/>
        <v>364.65739140222422</v>
      </c>
      <c r="J31" s="12">
        <f t="shared" si="16"/>
        <v>266.84966493386889</v>
      </c>
      <c r="K31" s="13">
        <f t="shared" si="17"/>
        <v>145596.10689595583</v>
      </c>
      <c r="L31" s="15">
        <f t="shared" si="6"/>
        <v>0</v>
      </c>
      <c r="M31" s="3">
        <f t="shared" si="33"/>
        <v>311.08707550582648</v>
      </c>
      <c r="N31" s="12">
        <f t="shared" si="18"/>
        <v>674.56645396711122</v>
      </c>
      <c r="O31" s="12">
        <f t="shared" si="19"/>
        <v>364.33363788348333</v>
      </c>
      <c r="P31" s="12">
        <f t="shared" si="20"/>
        <v>310.23281608362788</v>
      </c>
      <c r="Q31" s="13">
        <f t="shared" si="7"/>
        <v>145423.22233730971</v>
      </c>
      <c r="R31" s="14">
        <f t="shared" si="8"/>
        <v>1</v>
      </c>
      <c r="S31" s="2">
        <v>16</v>
      </c>
      <c r="T31" s="12">
        <f t="shared" si="21"/>
        <v>615.68206492481772</v>
      </c>
      <c r="U31" s="12">
        <f t="shared" si="22"/>
        <v>297.6622820070653</v>
      </c>
      <c r="V31" s="12">
        <f t="shared" si="23"/>
        <v>318.01978291775237</v>
      </c>
      <c r="W31" s="12">
        <f t="shared" si="9"/>
        <v>154984.04039468153</v>
      </c>
      <c r="X31" s="78">
        <f t="shared" si="10"/>
        <v>0</v>
      </c>
      <c r="Y31" s="12">
        <f t="shared" si="24"/>
        <v>576.27903664834514</v>
      </c>
      <c r="Z31" s="12">
        <f t="shared" si="25"/>
        <v>278.61219758370959</v>
      </c>
      <c r="AA31" s="12">
        <f t="shared" si="26"/>
        <v>297.66683906463555</v>
      </c>
      <c r="AB31" s="13">
        <f t="shared" si="27"/>
        <v>145065.21885678387</v>
      </c>
      <c r="AC31" s="15">
        <f t="shared" si="28"/>
        <v>0</v>
      </c>
      <c r="AD31" s="3">
        <f t="shared" si="29"/>
        <v>314.26630494951968</v>
      </c>
      <c r="AE31" s="12">
        <f t="shared" si="30"/>
        <v>615.6820649247943</v>
      </c>
      <c r="AF31" s="12">
        <f t="shared" si="31"/>
        <v>278.3851956394729</v>
      </c>
      <c r="AG31" s="12">
        <f t="shared" si="32"/>
        <v>337.29686928532146</v>
      </c>
      <c r="AH31" s="13">
        <f t="shared" si="11"/>
        <v>144907.15302957012</v>
      </c>
      <c r="AI31" s="14">
        <f t="shared" si="12"/>
        <v>1</v>
      </c>
      <c r="AJ31" s="2">
        <f t="shared" si="13"/>
        <v>16</v>
      </c>
      <c r="AK31" s="12">
        <f t="shared" si="1"/>
        <v>-58.884389042303155</v>
      </c>
      <c r="AL31" s="12">
        <f t="shared" si="2"/>
        <v>-91.859325017042579</v>
      </c>
      <c r="AM31" s="12">
        <f t="shared" si="3"/>
        <v>32.974935974739424</v>
      </c>
      <c r="AN31" s="12">
        <f t="shared" si="4"/>
        <v>-539.55756801858661</v>
      </c>
      <c r="AO31" s="12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70"/>
    </row>
    <row r="32" spans="1:52" x14ac:dyDescent="0.45">
      <c r="A32" s="2">
        <v>2</v>
      </c>
      <c r="B32" s="2">
        <v>17</v>
      </c>
      <c r="C32" s="12">
        <f t="shared" si="34"/>
        <v>674.56645396712065</v>
      </c>
      <c r="D32" s="12">
        <f t="shared" si="35"/>
        <v>388.80899490675029</v>
      </c>
      <c r="E32" s="12">
        <f t="shared" si="36"/>
        <v>285.75745906037037</v>
      </c>
      <c r="F32" s="12">
        <f t="shared" si="5"/>
        <v>155237.84050363975</v>
      </c>
      <c r="G32" s="1">
        <v>0</v>
      </c>
      <c r="H32" s="12">
        <f t="shared" si="14"/>
        <v>631.50705633609311</v>
      </c>
      <c r="I32" s="12">
        <f t="shared" si="15"/>
        <v>363.99026723988959</v>
      </c>
      <c r="J32" s="12">
        <f t="shared" si="16"/>
        <v>267.51678909620352</v>
      </c>
      <c r="K32" s="13">
        <f t="shared" si="17"/>
        <v>145328.59010685963</v>
      </c>
      <c r="L32" s="15">
        <f t="shared" si="6"/>
        <v>0</v>
      </c>
      <c r="M32" s="3">
        <f t="shared" si="33"/>
        <v>310.08707550582665</v>
      </c>
      <c r="N32" s="12">
        <f t="shared" si="18"/>
        <v>674.5664539671111</v>
      </c>
      <c r="O32" s="12">
        <f t="shared" si="19"/>
        <v>363.5580558432743</v>
      </c>
      <c r="P32" s="12">
        <f t="shared" si="20"/>
        <v>311.0083981238368</v>
      </c>
      <c r="Q32" s="13">
        <f t="shared" si="7"/>
        <v>145112.21393918587</v>
      </c>
      <c r="R32" s="14">
        <f t="shared" si="8"/>
        <v>1</v>
      </c>
      <c r="S32" s="2">
        <v>17</v>
      </c>
      <c r="T32" s="12">
        <f t="shared" si="21"/>
        <v>615.68206492481761</v>
      </c>
      <c r="U32" s="12">
        <f t="shared" si="22"/>
        <v>297.05274408980625</v>
      </c>
      <c r="V32" s="12">
        <f t="shared" si="23"/>
        <v>318.62932083501141</v>
      </c>
      <c r="W32" s="12">
        <f t="shared" si="9"/>
        <v>154665.41107384651</v>
      </c>
      <c r="X32" s="78">
        <f t="shared" si="10"/>
        <v>0</v>
      </c>
      <c r="Y32" s="12">
        <f t="shared" si="24"/>
        <v>576.27903664834514</v>
      </c>
      <c r="Z32" s="12">
        <f t="shared" si="25"/>
        <v>278.04166947550243</v>
      </c>
      <c r="AA32" s="12">
        <f t="shared" si="26"/>
        <v>298.23736717284277</v>
      </c>
      <c r="AB32" s="13">
        <f t="shared" si="27"/>
        <v>144766.98148961103</v>
      </c>
      <c r="AC32" s="15">
        <f t="shared" si="28"/>
        <v>0</v>
      </c>
      <c r="AD32" s="3">
        <f t="shared" si="29"/>
        <v>313.26630494951991</v>
      </c>
      <c r="AE32" s="12">
        <f t="shared" si="30"/>
        <v>615.68206492479408</v>
      </c>
      <c r="AF32" s="12">
        <f t="shared" si="31"/>
        <v>277.73870997334274</v>
      </c>
      <c r="AG32" s="12">
        <f t="shared" si="32"/>
        <v>337.9433549514514</v>
      </c>
      <c r="AH32" s="13">
        <f t="shared" si="11"/>
        <v>144569.20967461867</v>
      </c>
      <c r="AI32" s="14">
        <f t="shared" si="12"/>
        <v>1</v>
      </c>
      <c r="AJ32" s="2">
        <f t="shared" si="13"/>
        <v>17</v>
      </c>
      <c r="AK32" s="12">
        <f t="shared" si="1"/>
        <v>-58.884389042303042</v>
      </c>
      <c r="AL32" s="12">
        <f t="shared" si="2"/>
        <v>-91.756250816944032</v>
      </c>
      <c r="AM32" s="12">
        <f t="shared" si="3"/>
        <v>32.871861774641047</v>
      </c>
      <c r="AN32" s="12">
        <f t="shared" si="4"/>
        <v>-572.42942979323561</v>
      </c>
      <c r="AO32" s="12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70"/>
    </row>
    <row r="33" spans="1:52" x14ac:dyDescent="0.45">
      <c r="A33" s="2">
        <v>2</v>
      </c>
      <c r="B33" s="2">
        <v>18</v>
      </c>
      <c r="C33" s="12">
        <f t="shared" si="34"/>
        <v>674.56645396712065</v>
      </c>
      <c r="D33" s="12">
        <f t="shared" si="35"/>
        <v>388.09460125909931</v>
      </c>
      <c r="E33" s="12">
        <f t="shared" si="36"/>
        <v>286.47185270802123</v>
      </c>
      <c r="F33" s="12">
        <f t="shared" si="5"/>
        <v>154951.36865093172</v>
      </c>
      <c r="G33" s="1">
        <v>0</v>
      </c>
      <c r="H33" s="12">
        <f t="shared" si="14"/>
        <v>631.50705633609323</v>
      </c>
      <c r="I33" s="12">
        <f t="shared" si="15"/>
        <v>363.32147526714908</v>
      </c>
      <c r="J33" s="12">
        <f t="shared" si="16"/>
        <v>268.18558106894415</v>
      </c>
      <c r="K33" s="13">
        <f t="shared" si="17"/>
        <v>145060.40452579068</v>
      </c>
      <c r="L33" s="15">
        <f t="shared" si="6"/>
        <v>0</v>
      </c>
      <c r="M33" s="3">
        <f t="shared" si="33"/>
        <v>309.08707550582659</v>
      </c>
      <c r="N33" s="12">
        <f t="shared" si="18"/>
        <v>674.5664539671111</v>
      </c>
      <c r="O33" s="12">
        <f t="shared" si="19"/>
        <v>362.78053484796465</v>
      </c>
      <c r="P33" s="12">
        <f t="shared" si="20"/>
        <v>311.78591911914646</v>
      </c>
      <c r="Q33" s="13">
        <f t="shared" si="7"/>
        <v>144800.42802006673</v>
      </c>
      <c r="R33" s="14">
        <f t="shared" si="8"/>
        <v>1</v>
      </c>
      <c r="S33" s="2">
        <v>18</v>
      </c>
      <c r="T33" s="12">
        <f t="shared" si="21"/>
        <v>615.68206492481761</v>
      </c>
      <c r="U33" s="12">
        <f t="shared" si="22"/>
        <v>296.44203789153914</v>
      </c>
      <c r="V33" s="12">
        <f t="shared" si="23"/>
        <v>319.24002703327847</v>
      </c>
      <c r="W33" s="12">
        <f t="shared" si="9"/>
        <v>154346.17104681322</v>
      </c>
      <c r="X33" s="78">
        <f t="shared" si="10"/>
        <v>0</v>
      </c>
      <c r="Y33" s="12">
        <f t="shared" si="24"/>
        <v>576.27903664834514</v>
      </c>
      <c r="Z33" s="12">
        <f t="shared" si="25"/>
        <v>277.47004785508778</v>
      </c>
      <c r="AA33" s="12">
        <f t="shared" si="26"/>
        <v>298.80898879325741</v>
      </c>
      <c r="AB33" s="13">
        <f t="shared" si="27"/>
        <v>144468.17250081777</v>
      </c>
      <c r="AC33" s="15">
        <f t="shared" si="28"/>
        <v>0</v>
      </c>
      <c r="AD33" s="3">
        <f t="shared" si="29"/>
        <v>312.26630494951985</v>
      </c>
      <c r="AE33" s="12">
        <f t="shared" si="30"/>
        <v>615.68206492479408</v>
      </c>
      <c r="AF33" s="12">
        <f t="shared" si="31"/>
        <v>277.09098520968575</v>
      </c>
      <c r="AG33" s="12">
        <f t="shared" si="32"/>
        <v>338.59107971510838</v>
      </c>
      <c r="AH33" s="13">
        <f t="shared" si="11"/>
        <v>144230.61859490356</v>
      </c>
      <c r="AI33" s="14">
        <f t="shared" si="12"/>
        <v>1</v>
      </c>
      <c r="AJ33" s="2">
        <f t="shared" si="13"/>
        <v>18</v>
      </c>
      <c r="AK33" s="12">
        <f t="shared" si="1"/>
        <v>-58.884389042303042</v>
      </c>
      <c r="AL33" s="12">
        <f t="shared" si="2"/>
        <v>-91.652563367560163</v>
      </c>
      <c r="AM33" s="12">
        <f t="shared" si="3"/>
        <v>32.768174325257235</v>
      </c>
      <c r="AN33" s="12">
        <f t="shared" si="4"/>
        <v>-605.19760411849711</v>
      </c>
      <c r="AO33" s="12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70"/>
    </row>
    <row r="34" spans="1:52" x14ac:dyDescent="0.45">
      <c r="A34" s="2">
        <v>2</v>
      </c>
      <c r="B34" s="2">
        <v>19</v>
      </c>
      <c r="C34" s="12">
        <f t="shared" si="34"/>
        <v>674.56645396712065</v>
      </c>
      <c r="D34" s="12">
        <f t="shared" si="35"/>
        <v>387.37842162732932</v>
      </c>
      <c r="E34" s="12">
        <f t="shared" si="36"/>
        <v>287.18803233979133</v>
      </c>
      <c r="F34" s="12">
        <f t="shared" si="5"/>
        <v>154664.18061859193</v>
      </c>
      <c r="G34" s="1">
        <v>0</v>
      </c>
      <c r="H34" s="12">
        <f t="shared" si="14"/>
        <v>631.50705633609311</v>
      </c>
      <c r="I34" s="12">
        <f t="shared" si="15"/>
        <v>362.6510113144767</v>
      </c>
      <c r="J34" s="12">
        <f t="shared" si="16"/>
        <v>268.85604502161647</v>
      </c>
      <c r="K34" s="13">
        <f t="shared" si="17"/>
        <v>144791.54848076907</v>
      </c>
      <c r="L34" s="15">
        <f t="shared" si="6"/>
        <v>0</v>
      </c>
      <c r="M34" s="3">
        <f t="shared" si="33"/>
        <v>308.08707550582665</v>
      </c>
      <c r="N34" s="12">
        <f t="shared" si="18"/>
        <v>674.5664539671111</v>
      </c>
      <c r="O34" s="12">
        <f t="shared" si="19"/>
        <v>362.00107005016685</v>
      </c>
      <c r="P34" s="12">
        <f t="shared" si="20"/>
        <v>312.56538391694426</v>
      </c>
      <c r="Q34" s="13">
        <f t="shared" si="7"/>
        <v>144487.86263614977</v>
      </c>
      <c r="R34" s="14">
        <f t="shared" si="8"/>
        <v>1</v>
      </c>
      <c r="S34" s="2">
        <v>19</v>
      </c>
      <c r="T34" s="12">
        <f t="shared" si="21"/>
        <v>615.68206492481761</v>
      </c>
      <c r="U34" s="12">
        <f t="shared" si="22"/>
        <v>295.83016117305868</v>
      </c>
      <c r="V34" s="12">
        <f t="shared" si="23"/>
        <v>319.85190375175887</v>
      </c>
      <c r="W34" s="12">
        <f t="shared" si="9"/>
        <v>154026.31914306147</v>
      </c>
      <c r="X34" s="78">
        <f t="shared" si="10"/>
        <v>0</v>
      </c>
      <c r="Y34" s="12">
        <f t="shared" si="24"/>
        <v>576.27903664834514</v>
      </c>
      <c r="Z34" s="12">
        <f t="shared" si="25"/>
        <v>276.8973306265674</v>
      </c>
      <c r="AA34" s="12">
        <f t="shared" si="26"/>
        <v>299.3817060217778</v>
      </c>
      <c r="AB34" s="13">
        <f t="shared" si="27"/>
        <v>144168.79079479599</v>
      </c>
      <c r="AC34" s="15">
        <f t="shared" si="28"/>
        <v>0</v>
      </c>
      <c r="AD34" s="3">
        <f t="shared" si="29"/>
        <v>311.26630494951985</v>
      </c>
      <c r="AE34" s="12">
        <f t="shared" si="30"/>
        <v>615.68206492479408</v>
      </c>
      <c r="AF34" s="12">
        <f t="shared" si="31"/>
        <v>276.44201897356515</v>
      </c>
      <c r="AG34" s="12">
        <f t="shared" si="32"/>
        <v>339.24004595122898</v>
      </c>
      <c r="AH34" s="13">
        <f t="shared" si="11"/>
        <v>143891.37854895231</v>
      </c>
      <c r="AI34" s="14">
        <f t="shared" si="12"/>
        <v>1</v>
      </c>
      <c r="AJ34" s="2">
        <f t="shared" si="13"/>
        <v>19</v>
      </c>
      <c r="AK34" s="12">
        <f t="shared" si="1"/>
        <v>-58.884389042303042</v>
      </c>
      <c r="AL34" s="12">
        <f t="shared" si="2"/>
        <v>-91.548260454270633</v>
      </c>
      <c r="AM34" s="12">
        <f t="shared" si="3"/>
        <v>32.663871411967534</v>
      </c>
      <c r="AN34" s="12">
        <f t="shared" si="4"/>
        <v>-637.86147553045885</v>
      </c>
      <c r="AO34" s="12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70"/>
    </row>
    <row r="35" spans="1:52" x14ac:dyDescent="0.45">
      <c r="A35" s="2">
        <v>2</v>
      </c>
      <c r="B35" s="2">
        <v>20</v>
      </c>
      <c r="C35" s="12">
        <f t="shared" si="34"/>
        <v>674.56645396712065</v>
      </c>
      <c r="D35" s="12">
        <f t="shared" si="35"/>
        <v>386.66045154647981</v>
      </c>
      <c r="E35" s="12">
        <f t="shared" si="36"/>
        <v>287.90600242064079</v>
      </c>
      <c r="F35" s="12">
        <f t="shared" si="5"/>
        <v>154376.27461617129</v>
      </c>
      <c r="G35" s="1">
        <v>0</v>
      </c>
      <c r="H35" s="12">
        <f t="shared" si="14"/>
        <v>631.50705633609311</v>
      </c>
      <c r="I35" s="12">
        <f t="shared" si="15"/>
        <v>361.97887120192269</v>
      </c>
      <c r="J35" s="12">
        <f t="shared" si="16"/>
        <v>269.52818513417049</v>
      </c>
      <c r="K35" s="13">
        <f t="shared" si="17"/>
        <v>144522.02029563489</v>
      </c>
      <c r="L35" s="15">
        <f t="shared" si="6"/>
        <v>0</v>
      </c>
      <c r="M35" s="3">
        <f t="shared" si="33"/>
        <v>307.08707550582659</v>
      </c>
      <c r="N35" s="12">
        <f t="shared" si="18"/>
        <v>674.5664539671111</v>
      </c>
      <c r="O35" s="12">
        <f t="shared" si="19"/>
        <v>361.21965659037443</v>
      </c>
      <c r="P35" s="12">
        <f t="shared" si="20"/>
        <v>313.34679737673667</v>
      </c>
      <c r="Q35" s="13">
        <f t="shared" si="7"/>
        <v>144174.51583877305</v>
      </c>
      <c r="R35" s="14">
        <f t="shared" si="8"/>
        <v>1</v>
      </c>
      <c r="S35" s="2">
        <v>20</v>
      </c>
      <c r="T35" s="12">
        <f t="shared" si="21"/>
        <v>615.68206492481761</v>
      </c>
      <c r="U35" s="12">
        <f t="shared" si="22"/>
        <v>295.2171116908678</v>
      </c>
      <c r="V35" s="12">
        <f t="shared" si="23"/>
        <v>320.46495323394981</v>
      </c>
      <c r="W35" s="12">
        <f t="shared" si="9"/>
        <v>153705.85418982751</v>
      </c>
      <c r="X35" s="78">
        <f t="shared" si="10"/>
        <v>0</v>
      </c>
      <c r="Y35" s="12">
        <f t="shared" si="24"/>
        <v>576.27903664834514</v>
      </c>
      <c r="Z35" s="12">
        <f t="shared" si="25"/>
        <v>276.32351569002566</v>
      </c>
      <c r="AA35" s="12">
        <f t="shared" si="26"/>
        <v>299.95552095831954</v>
      </c>
      <c r="AB35" s="13">
        <f t="shared" si="27"/>
        <v>143868.83527383767</v>
      </c>
      <c r="AC35" s="15">
        <f t="shared" si="28"/>
        <v>0</v>
      </c>
      <c r="AD35" s="3">
        <f t="shared" si="29"/>
        <v>310.26630494951985</v>
      </c>
      <c r="AE35" s="12">
        <f t="shared" si="30"/>
        <v>615.68206492479408</v>
      </c>
      <c r="AF35" s="12">
        <f t="shared" si="31"/>
        <v>275.79180888549195</v>
      </c>
      <c r="AG35" s="12">
        <f t="shared" si="32"/>
        <v>339.89025603930219</v>
      </c>
      <c r="AH35" s="13">
        <f t="shared" si="11"/>
        <v>143551.48829291301</v>
      </c>
      <c r="AI35" s="14">
        <f t="shared" si="12"/>
        <v>1</v>
      </c>
      <c r="AJ35" s="2">
        <f t="shared" si="13"/>
        <v>20</v>
      </c>
      <c r="AK35" s="12">
        <f t="shared" si="1"/>
        <v>-58.884389042303042</v>
      </c>
      <c r="AL35" s="12">
        <f t="shared" si="2"/>
        <v>-91.44333985561201</v>
      </c>
      <c r="AM35" s="12">
        <f t="shared" si="3"/>
        <v>32.558950813309025</v>
      </c>
      <c r="AN35" s="12">
        <f t="shared" si="4"/>
        <v>-670.4204263437714</v>
      </c>
      <c r="AO35" s="12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70"/>
    </row>
    <row r="36" spans="1:52" x14ac:dyDescent="0.45">
      <c r="A36" s="2">
        <v>2</v>
      </c>
      <c r="B36" s="2">
        <v>21</v>
      </c>
      <c r="C36" s="12">
        <f t="shared" si="34"/>
        <v>674.56645396712065</v>
      </c>
      <c r="D36" s="12">
        <f t="shared" si="35"/>
        <v>385.9406865404282</v>
      </c>
      <c r="E36" s="12">
        <f t="shared" si="36"/>
        <v>288.62576742669239</v>
      </c>
      <c r="F36" s="12">
        <f t="shared" si="5"/>
        <v>154087.6488487446</v>
      </c>
      <c r="G36" s="1">
        <v>0</v>
      </c>
      <c r="H36" s="12">
        <f t="shared" si="14"/>
        <v>631.50705633609311</v>
      </c>
      <c r="I36" s="12">
        <f t="shared" si="15"/>
        <v>361.30505073908722</v>
      </c>
      <c r="J36" s="12">
        <f t="shared" si="16"/>
        <v>270.20200559700589</v>
      </c>
      <c r="K36" s="13">
        <f t="shared" si="17"/>
        <v>144251.81829003789</v>
      </c>
      <c r="L36" s="15">
        <f t="shared" si="6"/>
        <v>0</v>
      </c>
      <c r="M36" s="3">
        <f t="shared" si="33"/>
        <v>306.08707550582665</v>
      </c>
      <c r="N36" s="12">
        <f t="shared" si="18"/>
        <v>674.5664539671111</v>
      </c>
      <c r="O36" s="12">
        <f t="shared" si="19"/>
        <v>360.43628959693262</v>
      </c>
      <c r="P36" s="12">
        <f t="shared" si="20"/>
        <v>314.13016437017842</v>
      </c>
      <c r="Q36" s="13">
        <f t="shared" si="7"/>
        <v>143860.38567440287</v>
      </c>
      <c r="R36" s="14">
        <f t="shared" si="8"/>
        <v>1</v>
      </c>
      <c r="S36" s="2">
        <v>21</v>
      </c>
      <c r="T36" s="12">
        <f t="shared" si="21"/>
        <v>615.68206492481761</v>
      </c>
      <c r="U36" s="12">
        <f t="shared" si="22"/>
        <v>294.60288719716937</v>
      </c>
      <c r="V36" s="12">
        <f t="shared" si="23"/>
        <v>321.07917772764819</v>
      </c>
      <c r="W36" s="12">
        <f t="shared" si="9"/>
        <v>153384.77501209985</v>
      </c>
      <c r="X36" s="78">
        <f t="shared" si="10"/>
        <v>0</v>
      </c>
      <c r="Y36" s="12">
        <f t="shared" si="24"/>
        <v>576.27903664834514</v>
      </c>
      <c r="Z36" s="12">
        <f t="shared" si="25"/>
        <v>275.74860094152217</v>
      </c>
      <c r="AA36" s="12">
        <f t="shared" si="26"/>
        <v>300.53043570682303</v>
      </c>
      <c r="AB36" s="13">
        <f t="shared" si="27"/>
        <v>143568.30483813086</v>
      </c>
      <c r="AC36" s="15">
        <f t="shared" si="28"/>
        <v>0</v>
      </c>
      <c r="AD36" s="3">
        <f t="shared" si="29"/>
        <v>309.26630494951979</v>
      </c>
      <c r="AE36" s="12">
        <f t="shared" si="30"/>
        <v>615.68206492479419</v>
      </c>
      <c r="AF36" s="12">
        <f t="shared" si="31"/>
        <v>275.14035256141659</v>
      </c>
      <c r="AG36" s="12">
        <f t="shared" si="32"/>
        <v>340.5417123633776</v>
      </c>
      <c r="AH36" s="13">
        <f t="shared" si="11"/>
        <v>143210.94658054964</v>
      </c>
      <c r="AI36" s="14">
        <f t="shared" si="12"/>
        <v>1</v>
      </c>
      <c r="AJ36" s="2">
        <f t="shared" si="13"/>
        <v>21</v>
      </c>
      <c r="AK36" s="12">
        <f t="shared" si="1"/>
        <v>-58.884389042303042</v>
      </c>
      <c r="AL36" s="12">
        <f t="shared" si="2"/>
        <v>-91.337799343258837</v>
      </c>
      <c r="AM36" s="12">
        <f t="shared" si="3"/>
        <v>32.453410300955795</v>
      </c>
      <c r="AN36" s="12">
        <f t="shared" si="4"/>
        <v>-702.87383664475055</v>
      </c>
      <c r="AO36" s="12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70"/>
    </row>
    <row r="37" spans="1:52" x14ac:dyDescent="0.45">
      <c r="A37" s="2">
        <v>2</v>
      </c>
      <c r="B37" s="2">
        <v>22</v>
      </c>
      <c r="C37" s="12">
        <f t="shared" si="34"/>
        <v>674.56645396712076</v>
      </c>
      <c r="D37" s="12">
        <f t="shared" si="35"/>
        <v>385.21912212186152</v>
      </c>
      <c r="E37" s="12">
        <f t="shared" si="36"/>
        <v>289.34733184525925</v>
      </c>
      <c r="F37" s="12">
        <f t="shared" si="5"/>
        <v>153798.30151689934</v>
      </c>
      <c r="G37" s="1">
        <v>0</v>
      </c>
      <c r="H37" s="12">
        <f t="shared" si="14"/>
        <v>631.50705633609323</v>
      </c>
      <c r="I37" s="12">
        <f t="shared" si="15"/>
        <v>360.62954572509472</v>
      </c>
      <c r="J37" s="12">
        <f t="shared" si="16"/>
        <v>270.87751061099846</v>
      </c>
      <c r="K37" s="13">
        <f t="shared" si="17"/>
        <v>143980.94077942689</v>
      </c>
      <c r="L37" s="15">
        <f t="shared" si="6"/>
        <v>0</v>
      </c>
      <c r="M37" s="3">
        <f t="shared" si="33"/>
        <v>305.08707550582659</v>
      </c>
      <c r="N37" s="12">
        <f t="shared" si="18"/>
        <v>674.56645396711122</v>
      </c>
      <c r="O37" s="12">
        <f t="shared" si="19"/>
        <v>359.65096418600717</v>
      </c>
      <c r="P37" s="12">
        <f t="shared" si="20"/>
        <v>314.91548978110404</v>
      </c>
      <c r="Q37" s="13">
        <f t="shared" si="7"/>
        <v>143545.47018462178</v>
      </c>
      <c r="R37" s="14">
        <f t="shared" si="8"/>
        <v>1</v>
      </c>
      <c r="S37" s="2">
        <v>22</v>
      </c>
      <c r="T37" s="12">
        <f t="shared" si="21"/>
        <v>615.6820649248175</v>
      </c>
      <c r="U37" s="12">
        <f t="shared" si="22"/>
        <v>293.98748543985806</v>
      </c>
      <c r="V37" s="12">
        <f t="shared" si="23"/>
        <v>321.69457948495943</v>
      </c>
      <c r="W37" s="12">
        <f t="shared" si="9"/>
        <v>153063.08043261489</v>
      </c>
      <c r="X37" s="78">
        <f t="shared" si="10"/>
        <v>0</v>
      </c>
      <c r="Y37" s="12">
        <f t="shared" si="24"/>
        <v>576.27903664834514</v>
      </c>
      <c r="Z37" s="12">
        <f t="shared" si="25"/>
        <v>275.17258427308411</v>
      </c>
      <c r="AA37" s="12">
        <f t="shared" si="26"/>
        <v>301.10645237526103</v>
      </c>
      <c r="AB37" s="13">
        <f t="shared" si="27"/>
        <v>143267.19838575559</v>
      </c>
      <c r="AC37" s="15">
        <f t="shared" si="28"/>
        <v>0</v>
      </c>
      <c r="AD37" s="3">
        <f t="shared" si="29"/>
        <v>308.26630494951996</v>
      </c>
      <c r="AE37" s="12">
        <f t="shared" si="30"/>
        <v>615.68206492479408</v>
      </c>
      <c r="AF37" s="12">
        <f t="shared" si="31"/>
        <v>274.48764761272014</v>
      </c>
      <c r="AG37" s="12">
        <f t="shared" si="32"/>
        <v>341.19441731207388</v>
      </c>
      <c r="AH37" s="13">
        <f t="shared" si="11"/>
        <v>142869.75216323757</v>
      </c>
      <c r="AI37" s="14">
        <f t="shared" si="12"/>
        <v>1</v>
      </c>
      <c r="AJ37" s="2">
        <f t="shared" si="13"/>
        <v>22</v>
      </c>
      <c r="AK37" s="12">
        <f t="shared" si="1"/>
        <v>-58.884389042303269</v>
      </c>
      <c r="AL37" s="12">
        <f t="shared" si="2"/>
        <v>-91.231636682003455</v>
      </c>
      <c r="AM37" s="12">
        <f t="shared" si="3"/>
        <v>32.347247639700186</v>
      </c>
      <c r="AN37" s="12">
        <f t="shared" si="4"/>
        <v>-735.22108428445063</v>
      </c>
      <c r="AO37" s="12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70"/>
    </row>
    <row r="38" spans="1:52" x14ac:dyDescent="0.45">
      <c r="A38" s="2">
        <v>2</v>
      </c>
      <c r="B38" s="2">
        <v>23</v>
      </c>
      <c r="C38" s="12">
        <f t="shared" si="34"/>
        <v>674.56645396712076</v>
      </c>
      <c r="D38" s="12">
        <f t="shared" si="35"/>
        <v>384.49575379224837</v>
      </c>
      <c r="E38" s="12">
        <f t="shared" si="36"/>
        <v>290.07070017487234</v>
      </c>
      <c r="F38" s="12">
        <f t="shared" si="5"/>
        <v>153508.23081672448</v>
      </c>
      <c r="G38" s="1">
        <v>0</v>
      </c>
      <c r="H38" s="12">
        <f t="shared" si="14"/>
        <v>631.50705633609323</v>
      </c>
      <c r="I38" s="12">
        <f t="shared" si="15"/>
        <v>359.95235194856724</v>
      </c>
      <c r="J38" s="12">
        <f t="shared" si="16"/>
        <v>271.55470438752599</v>
      </c>
      <c r="K38" s="13">
        <f t="shared" si="17"/>
        <v>143709.38607503937</v>
      </c>
      <c r="L38" s="15">
        <f t="shared" si="6"/>
        <v>0</v>
      </c>
      <c r="M38" s="3">
        <f t="shared" si="33"/>
        <v>304.08707550582665</v>
      </c>
      <c r="N38" s="12">
        <f t="shared" si="18"/>
        <v>674.5664539671111</v>
      </c>
      <c r="O38" s="12">
        <f t="shared" si="19"/>
        <v>358.86367546155446</v>
      </c>
      <c r="P38" s="12">
        <f t="shared" si="20"/>
        <v>315.70277850555669</v>
      </c>
      <c r="Q38" s="13">
        <f t="shared" si="7"/>
        <v>143229.76740611621</v>
      </c>
      <c r="R38" s="14">
        <f t="shared" si="8"/>
        <v>1</v>
      </c>
      <c r="S38" s="2">
        <v>23</v>
      </c>
      <c r="T38" s="12">
        <f t="shared" si="21"/>
        <v>615.68206492481761</v>
      </c>
      <c r="U38" s="12">
        <f t="shared" si="22"/>
        <v>293.37090416251186</v>
      </c>
      <c r="V38" s="12">
        <f t="shared" si="23"/>
        <v>322.31116076230569</v>
      </c>
      <c r="W38" s="12">
        <f t="shared" si="9"/>
        <v>152740.76927185259</v>
      </c>
      <c r="X38" s="78">
        <f t="shared" si="10"/>
        <v>0</v>
      </c>
      <c r="Y38" s="12">
        <f t="shared" si="24"/>
        <v>576.27903664834525</v>
      </c>
      <c r="Z38" s="12">
        <f t="shared" si="25"/>
        <v>274.59546357269818</v>
      </c>
      <c r="AA38" s="12">
        <f t="shared" si="26"/>
        <v>301.68357307564708</v>
      </c>
      <c r="AB38" s="13">
        <f t="shared" si="27"/>
        <v>142965.51481267993</v>
      </c>
      <c r="AC38" s="15">
        <f t="shared" si="28"/>
        <v>0</v>
      </c>
      <c r="AD38" s="3">
        <f t="shared" si="29"/>
        <v>307.26630494951991</v>
      </c>
      <c r="AE38" s="12">
        <f t="shared" si="30"/>
        <v>615.68206492479408</v>
      </c>
      <c r="AF38" s="12">
        <f t="shared" si="31"/>
        <v>273.83369164620535</v>
      </c>
      <c r="AG38" s="12">
        <f t="shared" si="32"/>
        <v>341.84837327858872</v>
      </c>
      <c r="AH38" s="13">
        <f t="shared" si="11"/>
        <v>142527.90378995897</v>
      </c>
      <c r="AI38" s="14">
        <f t="shared" si="12"/>
        <v>1</v>
      </c>
      <c r="AJ38" s="2">
        <f t="shared" si="13"/>
        <v>23</v>
      </c>
      <c r="AK38" s="12">
        <f t="shared" si="1"/>
        <v>-58.884389042303155</v>
      </c>
      <c r="AL38" s="12">
        <f t="shared" si="2"/>
        <v>-91.124849629736502</v>
      </c>
      <c r="AM38" s="12">
        <f t="shared" si="3"/>
        <v>32.240460587433347</v>
      </c>
      <c r="AN38" s="12">
        <f t="shared" si="4"/>
        <v>-767.46154487188323</v>
      </c>
      <c r="AO38" s="12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70"/>
    </row>
    <row r="39" spans="1:52" x14ac:dyDescent="0.45">
      <c r="A39" s="2">
        <v>2</v>
      </c>
      <c r="B39" s="2">
        <v>24</v>
      </c>
      <c r="C39" s="12">
        <f t="shared" si="34"/>
        <v>674.56645396712065</v>
      </c>
      <c r="D39" s="12">
        <f t="shared" si="35"/>
        <v>383.77057704181118</v>
      </c>
      <c r="E39" s="12">
        <f t="shared" si="36"/>
        <v>290.79587692530947</v>
      </c>
      <c r="F39" s="12">
        <f t="shared" si="5"/>
        <v>153217.43493979916</v>
      </c>
      <c r="G39" s="1">
        <v>0</v>
      </c>
      <c r="H39" s="12">
        <f t="shared" si="14"/>
        <v>631.50705633609311</v>
      </c>
      <c r="I39" s="12">
        <f t="shared" si="15"/>
        <v>359.27346518759845</v>
      </c>
      <c r="J39" s="12">
        <f t="shared" si="16"/>
        <v>272.23359114849472</v>
      </c>
      <c r="K39" s="13">
        <f t="shared" si="17"/>
        <v>143437.15248389088</v>
      </c>
      <c r="L39" s="15">
        <f t="shared" si="6"/>
        <v>0</v>
      </c>
      <c r="M39" s="3">
        <f t="shared" si="33"/>
        <v>303.08707550582665</v>
      </c>
      <c r="N39" s="12">
        <f t="shared" si="18"/>
        <v>674.5664539671111</v>
      </c>
      <c r="O39" s="12">
        <f t="shared" si="19"/>
        <v>358.07441851529052</v>
      </c>
      <c r="P39" s="12">
        <f t="shared" si="20"/>
        <v>316.49203545182053</v>
      </c>
      <c r="Q39" s="13">
        <f t="shared" si="7"/>
        <v>142913.2753706644</v>
      </c>
      <c r="R39" s="14">
        <f t="shared" si="8"/>
        <v>1</v>
      </c>
      <c r="S39" s="2">
        <v>24</v>
      </c>
      <c r="T39" s="12">
        <f t="shared" si="21"/>
        <v>615.6820649248175</v>
      </c>
      <c r="U39" s="12">
        <f t="shared" si="22"/>
        <v>292.7531411043841</v>
      </c>
      <c r="V39" s="12">
        <f t="shared" si="23"/>
        <v>322.92892382043334</v>
      </c>
      <c r="W39" s="12">
        <f t="shared" si="9"/>
        <v>152417.84034803216</v>
      </c>
      <c r="X39" s="78">
        <f t="shared" si="10"/>
        <v>0</v>
      </c>
      <c r="Y39" s="12">
        <f t="shared" si="24"/>
        <v>576.27903664834503</v>
      </c>
      <c r="Z39" s="12">
        <f t="shared" si="25"/>
        <v>274.01723672430319</v>
      </c>
      <c r="AA39" s="12">
        <f t="shared" si="26"/>
        <v>302.2617999240419</v>
      </c>
      <c r="AB39" s="13">
        <f t="shared" si="27"/>
        <v>142663.25301275589</v>
      </c>
      <c r="AC39" s="15">
        <f t="shared" si="28"/>
        <v>0</v>
      </c>
      <c r="AD39" s="3">
        <f t="shared" si="29"/>
        <v>306.26630494951996</v>
      </c>
      <c r="AE39" s="12">
        <f t="shared" si="30"/>
        <v>615.68206492479396</v>
      </c>
      <c r="AF39" s="12">
        <f t="shared" si="31"/>
        <v>273.17848226408802</v>
      </c>
      <c r="AG39" s="12">
        <f t="shared" si="32"/>
        <v>342.50358266070594</v>
      </c>
      <c r="AH39" s="13">
        <f t="shared" si="11"/>
        <v>142185.40020729825</v>
      </c>
      <c r="AI39" s="14">
        <f t="shared" si="12"/>
        <v>1</v>
      </c>
      <c r="AJ39" s="2">
        <f t="shared" si="13"/>
        <v>24</v>
      </c>
      <c r="AK39" s="12">
        <f t="shared" si="1"/>
        <v>-58.884389042303155</v>
      </c>
      <c r="AL39" s="12">
        <f t="shared" si="2"/>
        <v>-91.017435937427081</v>
      </c>
      <c r="AM39" s="12">
        <f t="shared" si="3"/>
        <v>32.133046895123869</v>
      </c>
      <c r="AN39" s="12">
        <f t="shared" si="4"/>
        <v>-799.59459176700329</v>
      </c>
      <c r="AO39" s="12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70"/>
    </row>
    <row r="40" spans="1:52" x14ac:dyDescent="0.45">
      <c r="A40" s="2">
        <v>3</v>
      </c>
      <c r="B40" s="2">
        <v>25</v>
      </c>
      <c r="C40" s="12">
        <f t="shared" si="34"/>
        <v>674.56645396712065</v>
      </c>
      <c r="D40" s="12">
        <f t="shared" si="35"/>
        <v>383.0435873494979</v>
      </c>
      <c r="E40" s="12">
        <f t="shared" si="36"/>
        <v>291.5228666176227</v>
      </c>
      <c r="F40" s="12">
        <f t="shared" si="5"/>
        <v>152925.91207318153</v>
      </c>
      <c r="G40" s="1">
        <v>0</v>
      </c>
      <c r="H40" s="12">
        <f t="shared" si="14"/>
        <v>631.50705633609323</v>
      </c>
      <c r="I40" s="12">
        <f t="shared" si="15"/>
        <v>358.59288120972718</v>
      </c>
      <c r="J40" s="12">
        <f t="shared" si="16"/>
        <v>272.91417512636599</v>
      </c>
      <c r="K40" s="13">
        <f t="shared" si="17"/>
        <v>143164.23830876453</v>
      </c>
      <c r="L40" s="15">
        <f t="shared" si="6"/>
        <v>0</v>
      </c>
      <c r="M40" s="3">
        <f t="shared" si="33"/>
        <v>302.08707550582676</v>
      </c>
      <c r="N40" s="12">
        <f t="shared" si="18"/>
        <v>674.56645396711087</v>
      </c>
      <c r="O40" s="12">
        <f t="shared" si="19"/>
        <v>357.28318842666101</v>
      </c>
      <c r="P40" s="12">
        <f t="shared" si="20"/>
        <v>317.28326554044986</v>
      </c>
      <c r="Q40" s="13">
        <f t="shared" si="7"/>
        <v>142595.99210512394</v>
      </c>
      <c r="R40" s="14">
        <f t="shared" si="8"/>
        <v>1</v>
      </c>
      <c r="S40" s="2">
        <v>25</v>
      </c>
      <c r="T40" s="12">
        <f t="shared" si="21"/>
        <v>615.6820649248175</v>
      </c>
      <c r="U40" s="12">
        <f t="shared" si="22"/>
        <v>292.13419400039493</v>
      </c>
      <c r="V40" s="12">
        <f t="shared" si="23"/>
        <v>323.54787092442257</v>
      </c>
      <c r="W40" s="12">
        <f t="shared" si="9"/>
        <v>152094.29247710772</v>
      </c>
      <c r="X40" s="78">
        <f t="shared" si="10"/>
        <v>0</v>
      </c>
      <c r="Y40" s="12">
        <f t="shared" si="24"/>
        <v>576.27903664834503</v>
      </c>
      <c r="Z40" s="12">
        <f t="shared" si="25"/>
        <v>273.43790160778212</v>
      </c>
      <c r="AA40" s="12">
        <f t="shared" si="26"/>
        <v>302.84113504056302</v>
      </c>
      <c r="AB40" s="13">
        <f t="shared" si="27"/>
        <v>142360.41187771532</v>
      </c>
      <c r="AC40" s="15">
        <f t="shared" si="28"/>
        <v>0</v>
      </c>
      <c r="AD40" s="3">
        <f t="shared" si="29"/>
        <v>305.26630494951996</v>
      </c>
      <c r="AE40" s="12">
        <f t="shared" si="30"/>
        <v>615.68206492479385</v>
      </c>
      <c r="AF40" s="12">
        <f t="shared" si="31"/>
        <v>272.5220170639883</v>
      </c>
      <c r="AG40" s="12">
        <f t="shared" si="32"/>
        <v>343.16004786080561</v>
      </c>
      <c r="AH40" s="13">
        <f t="shared" si="11"/>
        <v>141842.24015943744</v>
      </c>
      <c r="AI40" s="14">
        <f t="shared" si="12"/>
        <v>1</v>
      </c>
      <c r="AJ40" s="2">
        <f t="shared" si="13"/>
        <v>25</v>
      </c>
      <c r="AK40" s="12">
        <f t="shared" si="1"/>
        <v>-58.884389042303155</v>
      </c>
      <c r="AL40" s="12">
        <f t="shared" si="2"/>
        <v>-90.90939334910297</v>
      </c>
      <c r="AM40" s="12">
        <f t="shared" si="3"/>
        <v>32.025004306799872</v>
      </c>
      <c r="AN40" s="12">
        <f t="shared" si="4"/>
        <v>-831.61959607381141</v>
      </c>
      <c r="AO40" s="12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70"/>
    </row>
    <row r="41" spans="1:52" x14ac:dyDescent="0.45">
      <c r="A41" s="2">
        <v>3</v>
      </c>
      <c r="B41" s="2">
        <v>26</v>
      </c>
      <c r="C41" s="12">
        <f t="shared" si="34"/>
        <v>674.56645396712076</v>
      </c>
      <c r="D41" s="12">
        <f t="shared" si="35"/>
        <v>382.31478018295383</v>
      </c>
      <c r="E41" s="12">
        <f t="shared" si="36"/>
        <v>292.25167378416683</v>
      </c>
      <c r="F41" s="12">
        <f t="shared" si="5"/>
        <v>152633.66039939737</v>
      </c>
      <c r="G41" s="1">
        <v>0</v>
      </c>
      <c r="H41" s="12">
        <f t="shared" si="14"/>
        <v>631.50705633609334</v>
      </c>
      <c r="I41" s="12">
        <f t="shared" si="15"/>
        <v>357.91059577191135</v>
      </c>
      <c r="J41" s="12">
        <f t="shared" si="16"/>
        <v>273.596460564182</v>
      </c>
      <c r="K41" s="13">
        <f t="shared" si="17"/>
        <v>142890.64184820035</v>
      </c>
      <c r="L41" s="15">
        <f t="shared" si="6"/>
        <v>0</v>
      </c>
      <c r="M41" s="3">
        <f t="shared" si="33"/>
        <v>301.08707550582665</v>
      </c>
      <c r="N41" s="12">
        <f t="shared" si="18"/>
        <v>674.5664539671111</v>
      </c>
      <c r="O41" s="12">
        <f t="shared" si="19"/>
        <v>356.48998026280987</v>
      </c>
      <c r="P41" s="12">
        <f t="shared" si="20"/>
        <v>318.07647370430124</v>
      </c>
      <c r="Q41" s="13">
        <f t="shared" si="7"/>
        <v>142277.91563141963</v>
      </c>
      <c r="R41" s="14">
        <f t="shared" si="8"/>
        <v>1</v>
      </c>
      <c r="S41" s="2">
        <v>26</v>
      </c>
      <c r="T41" s="12">
        <f t="shared" si="21"/>
        <v>615.6820649248175</v>
      </c>
      <c r="U41" s="12">
        <f t="shared" si="22"/>
        <v>291.51406058112315</v>
      </c>
      <c r="V41" s="12">
        <f t="shared" si="23"/>
        <v>324.16800434369435</v>
      </c>
      <c r="W41" s="12">
        <f t="shared" si="9"/>
        <v>151770.12447276403</v>
      </c>
      <c r="X41" s="78">
        <f t="shared" si="10"/>
        <v>0</v>
      </c>
      <c r="Y41" s="12">
        <f t="shared" si="24"/>
        <v>576.27903664834514</v>
      </c>
      <c r="Z41" s="12">
        <f t="shared" si="25"/>
        <v>272.85745609895434</v>
      </c>
      <c r="AA41" s="12">
        <f t="shared" si="26"/>
        <v>303.42158054939085</v>
      </c>
      <c r="AB41" s="13">
        <f t="shared" si="27"/>
        <v>142056.99029716593</v>
      </c>
      <c r="AC41" s="15">
        <f t="shared" si="28"/>
        <v>0</v>
      </c>
      <c r="AD41" s="3">
        <f t="shared" si="29"/>
        <v>304.26630494951996</v>
      </c>
      <c r="AE41" s="12">
        <f t="shared" si="30"/>
        <v>615.68206492479385</v>
      </c>
      <c r="AF41" s="12">
        <f t="shared" si="31"/>
        <v>271.86429363892177</v>
      </c>
      <c r="AG41" s="12">
        <f t="shared" si="32"/>
        <v>343.81777128587208</v>
      </c>
      <c r="AH41" s="13">
        <f t="shared" si="11"/>
        <v>141498.42238815158</v>
      </c>
      <c r="AI41" s="14">
        <f t="shared" si="12"/>
        <v>1</v>
      </c>
      <c r="AJ41" s="2">
        <f t="shared" si="13"/>
        <v>26</v>
      </c>
      <c r="AK41" s="12">
        <f t="shared" si="1"/>
        <v>-58.884389042303269</v>
      </c>
      <c r="AL41" s="12">
        <f t="shared" si="2"/>
        <v>-90.800719601830679</v>
      </c>
      <c r="AM41" s="12">
        <f t="shared" si="3"/>
        <v>31.916330559527523</v>
      </c>
      <c r="AN41" s="12">
        <f t="shared" si="4"/>
        <v>-863.53592663333984</v>
      </c>
      <c r="AO41" s="12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70"/>
    </row>
    <row r="42" spans="1:52" x14ac:dyDescent="0.45">
      <c r="A42" s="2">
        <v>3</v>
      </c>
      <c r="B42" s="2">
        <v>27</v>
      </c>
      <c r="C42" s="12">
        <f t="shared" si="34"/>
        <v>674.56645396712076</v>
      </c>
      <c r="D42" s="12">
        <f t="shared" si="35"/>
        <v>381.5841509984935</v>
      </c>
      <c r="E42" s="12">
        <f t="shared" si="36"/>
        <v>292.98230296862732</v>
      </c>
      <c r="F42" s="12">
        <f t="shared" si="5"/>
        <v>152340.67809642875</v>
      </c>
      <c r="G42" s="1">
        <v>0</v>
      </c>
      <c r="H42" s="12">
        <f t="shared" si="14"/>
        <v>631.50705633609334</v>
      </c>
      <c r="I42" s="12">
        <f t="shared" si="15"/>
        <v>357.22660462050089</v>
      </c>
      <c r="J42" s="12">
        <f t="shared" si="16"/>
        <v>274.28045171559245</v>
      </c>
      <c r="K42" s="13">
        <f t="shared" si="17"/>
        <v>142616.36139648475</v>
      </c>
      <c r="L42" s="15">
        <f t="shared" si="6"/>
        <v>0</v>
      </c>
      <c r="M42" s="3">
        <f t="shared" si="33"/>
        <v>300.08707550582659</v>
      </c>
      <c r="N42" s="12">
        <f t="shared" si="18"/>
        <v>674.5664539671111</v>
      </c>
      <c r="O42" s="12">
        <f t="shared" si="19"/>
        <v>355.69478907854909</v>
      </c>
      <c r="P42" s="12">
        <f t="shared" si="20"/>
        <v>318.87166488856201</v>
      </c>
      <c r="Q42" s="13">
        <f t="shared" si="7"/>
        <v>141959.04396653106</v>
      </c>
      <c r="R42" s="14">
        <f t="shared" si="8"/>
        <v>1</v>
      </c>
      <c r="S42" s="2">
        <v>27</v>
      </c>
      <c r="T42" s="12">
        <f t="shared" si="21"/>
        <v>615.68206492481761</v>
      </c>
      <c r="U42" s="12">
        <f t="shared" si="22"/>
        <v>290.89273857279773</v>
      </c>
      <c r="V42" s="12">
        <f t="shared" si="23"/>
        <v>324.78932635201988</v>
      </c>
      <c r="W42" s="12">
        <f t="shared" si="9"/>
        <v>151445.33514641202</v>
      </c>
      <c r="X42" s="78">
        <f t="shared" si="10"/>
        <v>0</v>
      </c>
      <c r="Y42" s="12">
        <f t="shared" si="24"/>
        <v>576.27903664834514</v>
      </c>
      <c r="Z42" s="12">
        <f t="shared" si="25"/>
        <v>272.27589806956803</v>
      </c>
      <c r="AA42" s="12">
        <f t="shared" si="26"/>
        <v>304.00313857877717</v>
      </c>
      <c r="AB42" s="13">
        <f t="shared" si="27"/>
        <v>141752.98715858714</v>
      </c>
      <c r="AC42" s="15">
        <f t="shared" si="28"/>
        <v>0</v>
      </c>
      <c r="AD42" s="3">
        <f t="shared" si="29"/>
        <v>303.26630494951996</v>
      </c>
      <c r="AE42" s="12">
        <f t="shared" si="30"/>
        <v>615.68206492479385</v>
      </c>
      <c r="AF42" s="12">
        <f t="shared" si="31"/>
        <v>271.20530957729051</v>
      </c>
      <c r="AG42" s="12">
        <f t="shared" si="32"/>
        <v>344.4767553475034</v>
      </c>
      <c r="AH42" s="13">
        <f t="shared" si="11"/>
        <v>141153.94563280407</v>
      </c>
      <c r="AI42" s="14">
        <f t="shared" si="12"/>
        <v>1</v>
      </c>
      <c r="AJ42" s="2">
        <f t="shared" si="13"/>
        <v>27</v>
      </c>
      <c r="AK42" s="12">
        <f t="shared" si="1"/>
        <v>-58.884389042303155</v>
      </c>
      <c r="AL42" s="12">
        <f t="shared" si="2"/>
        <v>-90.691412425695773</v>
      </c>
      <c r="AM42" s="12">
        <f t="shared" si="3"/>
        <v>31.807023383392561</v>
      </c>
      <c r="AN42" s="12">
        <f t="shared" si="4"/>
        <v>-895.34295001672581</v>
      </c>
      <c r="AO42" s="12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70"/>
    </row>
    <row r="43" spans="1:52" x14ac:dyDescent="0.45">
      <c r="A43" s="2">
        <v>3</v>
      </c>
      <c r="B43" s="2">
        <v>28</v>
      </c>
      <c r="C43" s="12">
        <f t="shared" si="34"/>
        <v>674.56645396712065</v>
      </c>
      <c r="D43" s="12">
        <f t="shared" si="35"/>
        <v>380.85169524107187</v>
      </c>
      <c r="E43" s="12">
        <f t="shared" si="36"/>
        <v>293.71475872604879</v>
      </c>
      <c r="F43" s="12">
        <f t="shared" si="5"/>
        <v>152046.96333770271</v>
      </c>
      <c r="G43" s="1">
        <v>0</v>
      </c>
      <c r="H43" s="12">
        <f t="shared" si="14"/>
        <v>631.50705633609323</v>
      </c>
      <c r="I43" s="12">
        <f t="shared" si="15"/>
        <v>356.54090349121185</v>
      </c>
      <c r="J43" s="12">
        <f t="shared" si="16"/>
        <v>274.96615284488138</v>
      </c>
      <c r="K43" s="13">
        <f t="shared" si="17"/>
        <v>142341.39524363985</v>
      </c>
      <c r="L43" s="15">
        <f t="shared" si="6"/>
        <v>0</v>
      </c>
      <c r="M43" s="3">
        <f t="shared" si="33"/>
        <v>299.08707550582676</v>
      </c>
      <c r="N43" s="12">
        <f t="shared" si="18"/>
        <v>674.56645396711087</v>
      </c>
      <c r="O43" s="12">
        <f t="shared" si="19"/>
        <v>354.89760991632767</v>
      </c>
      <c r="P43" s="12">
        <f t="shared" si="20"/>
        <v>319.66884405078321</v>
      </c>
      <c r="Q43" s="13">
        <f t="shared" si="7"/>
        <v>141639.37512248027</v>
      </c>
      <c r="R43" s="14">
        <f t="shared" si="8"/>
        <v>1</v>
      </c>
      <c r="S43" s="2">
        <v>28</v>
      </c>
      <c r="T43" s="12">
        <f t="shared" si="21"/>
        <v>615.68206492481761</v>
      </c>
      <c r="U43" s="12">
        <f t="shared" si="22"/>
        <v>290.27022569728967</v>
      </c>
      <c r="V43" s="12">
        <f t="shared" si="23"/>
        <v>325.41183922752793</v>
      </c>
      <c r="W43" s="12">
        <f t="shared" si="9"/>
        <v>151119.92330718448</v>
      </c>
      <c r="X43" s="78">
        <f t="shared" si="10"/>
        <v>0</v>
      </c>
      <c r="Y43" s="12">
        <f t="shared" si="24"/>
        <v>576.27903664834514</v>
      </c>
      <c r="Z43" s="12">
        <f t="shared" si="25"/>
        <v>271.69322538729199</v>
      </c>
      <c r="AA43" s="12">
        <f t="shared" si="26"/>
        <v>304.58581126105315</v>
      </c>
      <c r="AB43" s="13">
        <f t="shared" si="27"/>
        <v>141448.40134732609</v>
      </c>
      <c r="AC43" s="15">
        <f t="shared" si="28"/>
        <v>0</v>
      </c>
      <c r="AD43" s="3">
        <f t="shared" si="29"/>
        <v>302.26630494951991</v>
      </c>
      <c r="AE43" s="12">
        <f t="shared" si="30"/>
        <v>615.68206492479396</v>
      </c>
      <c r="AF43" s="12">
        <f t="shared" si="31"/>
        <v>270.54506246287445</v>
      </c>
      <c r="AG43" s="12">
        <f t="shared" si="32"/>
        <v>345.13700246191951</v>
      </c>
      <c r="AH43" s="13">
        <f t="shared" si="11"/>
        <v>140808.80863034216</v>
      </c>
      <c r="AI43" s="14">
        <f t="shared" si="12"/>
        <v>1</v>
      </c>
      <c r="AJ43" s="2">
        <f t="shared" si="13"/>
        <v>28</v>
      </c>
      <c r="AK43" s="12">
        <f t="shared" si="1"/>
        <v>-58.884389042303042</v>
      </c>
      <c r="AL43" s="12">
        <f t="shared" si="2"/>
        <v>-90.581469543782191</v>
      </c>
      <c r="AM43" s="12">
        <f t="shared" si="3"/>
        <v>31.697080501479149</v>
      </c>
      <c r="AN43" s="12">
        <f t="shared" si="4"/>
        <v>-927.04003051822656</v>
      </c>
      <c r="AO43" s="12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70"/>
    </row>
    <row r="44" spans="1:52" x14ac:dyDescent="0.45">
      <c r="A44" s="2">
        <v>3</v>
      </c>
      <c r="B44" s="2">
        <v>29</v>
      </c>
      <c r="C44" s="12">
        <f t="shared" si="34"/>
        <v>674.56645396712076</v>
      </c>
      <c r="D44" s="12">
        <f t="shared" si="35"/>
        <v>380.11740834425677</v>
      </c>
      <c r="E44" s="12">
        <f t="shared" si="36"/>
        <v>294.44904562286399</v>
      </c>
      <c r="F44" s="12">
        <f t="shared" si="5"/>
        <v>151752.51429207984</v>
      </c>
      <c r="G44" s="1">
        <v>0</v>
      </c>
      <c r="H44" s="12">
        <f t="shared" si="14"/>
        <v>631.50705633609323</v>
      </c>
      <c r="I44" s="12">
        <f t="shared" si="15"/>
        <v>355.85348810909966</v>
      </c>
      <c r="J44" s="12">
        <f t="shared" si="16"/>
        <v>275.65356822699357</v>
      </c>
      <c r="K44" s="13">
        <f t="shared" si="17"/>
        <v>142065.74167541286</v>
      </c>
      <c r="L44" s="15">
        <f t="shared" si="6"/>
        <v>0</v>
      </c>
      <c r="M44" s="3">
        <f t="shared" si="33"/>
        <v>298.08707550582665</v>
      </c>
      <c r="N44" s="12">
        <f t="shared" si="18"/>
        <v>674.56645396711099</v>
      </c>
      <c r="O44" s="12">
        <f t="shared" si="19"/>
        <v>354.09843780620071</v>
      </c>
      <c r="P44" s="12">
        <f t="shared" si="20"/>
        <v>320.46801616091028</v>
      </c>
      <c r="Q44" s="13">
        <f t="shared" si="7"/>
        <v>141318.90710631936</v>
      </c>
      <c r="R44" s="14">
        <f t="shared" si="8"/>
        <v>1</v>
      </c>
      <c r="S44" s="2">
        <v>29</v>
      </c>
      <c r="T44" s="12">
        <f t="shared" si="21"/>
        <v>615.6820649248175</v>
      </c>
      <c r="U44" s="12">
        <f t="shared" si="22"/>
        <v>289.64651967210358</v>
      </c>
      <c r="V44" s="12">
        <f t="shared" si="23"/>
        <v>326.03554525271392</v>
      </c>
      <c r="W44" s="12">
        <f t="shared" si="9"/>
        <v>150793.88776193178</v>
      </c>
      <c r="X44" s="78">
        <f t="shared" si="10"/>
        <v>0</v>
      </c>
      <c r="Y44" s="12">
        <f t="shared" si="24"/>
        <v>576.27903664834503</v>
      </c>
      <c r="Z44" s="12">
        <f t="shared" si="25"/>
        <v>271.10943591570833</v>
      </c>
      <c r="AA44" s="12">
        <f t="shared" si="26"/>
        <v>305.16960073263675</v>
      </c>
      <c r="AB44" s="13">
        <f t="shared" si="27"/>
        <v>141143.23174659346</v>
      </c>
      <c r="AC44" s="15">
        <f t="shared" si="28"/>
        <v>0</v>
      </c>
      <c r="AD44" s="3">
        <f t="shared" si="29"/>
        <v>301.26630494952002</v>
      </c>
      <c r="AE44" s="12">
        <f t="shared" si="30"/>
        <v>615.68206492479385</v>
      </c>
      <c r="AF44" s="12">
        <f t="shared" si="31"/>
        <v>269.88354987482245</v>
      </c>
      <c r="AG44" s="12">
        <f t="shared" si="32"/>
        <v>345.79851504997134</v>
      </c>
      <c r="AH44" s="13">
        <f t="shared" si="11"/>
        <v>140463.01011529219</v>
      </c>
      <c r="AI44" s="14">
        <f t="shared" si="12"/>
        <v>1</v>
      </c>
      <c r="AJ44" s="2">
        <f t="shared" si="13"/>
        <v>29</v>
      </c>
      <c r="AK44" s="12">
        <f t="shared" si="1"/>
        <v>-58.884389042303269</v>
      </c>
      <c r="AL44" s="12">
        <f t="shared" si="2"/>
        <v>-90.470888672153194</v>
      </c>
      <c r="AM44" s="12">
        <f t="shared" si="3"/>
        <v>31.586499629849925</v>
      </c>
      <c r="AN44" s="12">
        <f t="shared" si="4"/>
        <v>-958.62653014805983</v>
      </c>
      <c r="AO44" s="12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70"/>
    </row>
    <row r="45" spans="1:52" x14ac:dyDescent="0.45">
      <c r="A45" s="2">
        <v>3</v>
      </c>
      <c r="B45" s="2">
        <v>30</v>
      </c>
      <c r="C45" s="12">
        <f t="shared" si="34"/>
        <v>674.56645396712076</v>
      </c>
      <c r="D45" s="12">
        <f t="shared" si="35"/>
        <v>379.38128573019969</v>
      </c>
      <c r="E45" s="12">
        <f t="shared" si="36"/>
        <v>295.18516823692113</v>
      </c>
      <c r="F45" s="12">
        <f t="shared" si="5"/>
        <v>151457.32912384291</v>
      </c>
      <c r="G45" s="1">
        <v>0</v>
      </c>
      <c r="H45" s="12">
        <f t="shared" si="14"/>
        <v>631.50705633609323</v>
      </c>
      <c r="I45" s="12">
        <f t="shared" si="15"/>
        <v>355.16435418853217</v>
      </c>
      <c r="J45" s="12">
        <f t="shared" si="16"/>
        <v>276.34270214756106</v>
      </c>
      <c r="K45" s="13">
        <f t="shared" si="17"/>
        <v>141789.39897326531</v>
      </c>
      <c r="L45" s="15">
        <f t="shared" si="6"/>
        <v>0</v>
      </c>
      <c r="M45" s="3">
        <f t="shared" si="33"/>
        <v>297.08707550582659</v>
      </c>
      <c r="N45" s="12">
        <f t="shared" si="18"/>
        <v>674.56645396711099</v>
      </c>
      <c r="O45" s="12">
        <f t="shared" si="19"/>
        <v>353.29726776579838</v>
      </c>
      <c r="P45" s="12">
        <f t="shared" si="20"/>
        <v>321.26918620131261</v>
      </c>
      <c r="Q45" s="13">
        <f t="shared" si="7"/>
        <v>140997.63792011805</v>
      </c>
      <c r="R45" s="14">
        <f t="shared" si="8"/>
        <v>1</v>
      </c>
      <c r="S45" s="2">
        <v>30</v>
      </c>
      <c r="T45" s="12">
        <f t="shared" si="21"/>
        <v>615.68206492481761</v>
      </c>
      <c r="U45" s="12">
        <f t="shared" si="22"/>
        <v>289.02161821036924</v>
      </c>
      <c r="V45" s="12">
        <f t="shared" si="23"/>
        <v>326.66044671444837</v>
      </c>
      <c r="W45" s="12">
        <f t="shared" si="9"/>
        <v>150467.22731521734</v>
      </c>
      <c r="X45" s="78">
        <f t="shared" si="10"/>
        <v>0</v>
      </c>
      <c r="Y45" s="12">
        <f t="shared" si="24"/>
        <v>576.27903664834503</v>
      </c>
      <c r="Z45" s="12">
        <f t="shared" si="25"/>
        <v>270.52452751430411</v>
      </c>
      <c r="AA45" s="12">
        <f t="shared" si="26"/>
        <v>305.75450913404103</v>
      </c>
      <c r="AB45" s="13">
        <f t="shared" si="27"/>
        <v>140837.47723745942</v>
      </c>
      <c r="AC45" s="15">
        <f t="shared" si="28"/>
        <v>0</v>
      </c>
      <c r="AD45" s="3">
        <f t="shared" si="29"/>
        <v>300.26630494951996</v>
      </c>
      <c r="AE45" s="12">
        <f t="shared" si="30"/>
        <v>615.68206492479385</v>
      </c>
      <c r="AF45" s="12">
        <f t="shared" si="31"/>
        <v>269.22076938764332</v>
      </c>
      <c r="AG45" s="12">
        <f t="shared" si="32"/>
        <v>346.46129553715048</v>
      </c>
      <c r="AH45" s="13">
        <f t="shared" si="11"/>
        <v>140116.54881975503</v>
      </c>
      <c r="AI45" s="14">
        <f t="shared" si="12"/>
        <v>1</v>
      </c>
      <c r="AJ45" s="2">
        <f t="shared" si="13"/>
        <v>30</v>
      </c>
      <c r="AK45" s="12">
        <f t="shared" si="1"/>
        <v>-58.884389042303155</v>
      </c>
      <c r="AL45" s="12">
        <f t="shared" si="2"/>
        <v>-90.359667519830452</v>
      </c>
      <c r="AM45" s="12">
        <f t="shared" si="3"/>
        <v>31.47527847752724</v>
      </c>
      <c r="AN45" s="12">
        <f t="shared" si="4"/>
        <v>-990.10180862556444</v>
      </c>
      <c r="AO45" s="12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70"/>
    </row>
    <row r="46" spans="1:52" x14ac:dyDescent="0.45">
      <c r="A46" s="2">
        <v>3</v>
      </c>
      <c r="B46" s="2">
        <v>31</v>
      </c>
      <c r="C46" s="12">
        <f t="shared" si="34"/>
        <v>674.56645396712065</v>
      </c>
      <c r="D46" s="12">
        <f t="shared" si="35"/>
        <v>378.6433228096073</v>
      </c>
      <c r="E46" s="12">
        <f t="shared" si="36"/>
        <v>295.92313115751335</v>
      </c>
      <c r="F46" s="12">
        <f t="shared" si="5"/>
        <v>151161.40599268538</v>
      </c>
      <c r="G46" s="1">
        <v>0</v>
      </c>
      <c r="H46" s="12">
        <f t="shared" si="14"/>
        <v>631.50705633609323</v>
      </c>
      <c r="I46" s="12">
        <f t="shared" si="15"/>
        <v>354.47349743316329</v>
      </c>
      <c r="J46" s="12">
        <f t="shared" si="16"/>
        <v>277.03355890292994</v>
      </c>
      <c r="K46" s="13">
        <f t="shared" si="17"/>
        <v>141512.36541436237</v>
      </c>
      <c r="L46" s="15">
        <f t="shared" si="6"/>
        <v>0</v>
      </c>
      <c r="M46" s="3">
        <f t="shared" si="33"/>
        <v>296.08707550582676</v>
      </c>
      <c r="N46" s="12">
        <f t="shared" si="18"/>
        <v>674.56645396711087</v>
      </c>
      <c r="O46" s="12">
        <f t="shared" si="19"/>
        <v>352.49409480029516</v>
      </c>
      <c r="P46" s="12">
        <f t="shared" si="20"/>
        <v>322.07235916681572</v>
      </c>
      <c r="Q46" s="13">
        <f t="shared" si="7"/>
        <v>140675.56556095125</v>
      </c>
      <c r="R46" s="14">
        <f t="shared" si="8"/>
        <v>1</v>
      </c>
      <c r="S46" s="2">
        <v>31</v>
      </c>
      <c r="T46" s="12">
        <f t="shared" si="21"/>
        <v>615.68206492481772</v>
      </c>
      <c r="U46" s="12">
        <f t="shared" si="22"/>
        <v>288.39551902083321</v>
      </c>
      <c r="V46" s="12">
        <f t="shared" si="23"/>
        <v>327.2865459039844</v>
      </c>
      <c r="W46" s="12">
        <f t="shared" si="9"/>
        <v>150139.94076931337</v>
      </c>
      <c r="X46" s="78">
        <f t="shared" si="10"/>
        <v>0</v>
      </c>
      <c r="Y46" s="12">
        <f t="shared" si="24"/>
        <v>576.27903664834514</v>
      </c>
      <c r="Z46" s="12">
        <f t="shared" si="25"/>
        <v>269.93849803846388</v>
      </c>
      <c r="AA46" s="12">
        <f t="shared" si="26"/>
        <v>306.34053860988126</v>
      </c>
      <c r="AB46" s="13">
        <f t="shared" si="27"/>
        <v>140531.13669884953</v>
      </c>
      <c r="AC46" s="15">
        <f t="shared" si="28"/>
        <v>0</v>
      </c>
      <c r="AD46" s="3">
        <f t="shared" si="29"/>
        <v>299.26630494951985</v>
      </c>
      <c r="AE46" s="12">
        <f t="shared" si="30"/>
        <v>615.68206492479396</v>
      </c>
      <c r="AF46" s="12">
        <f t="shared" si="31"/>
        <v>268.55671857119711</v>
      </c>
      <c r="AG46" s="12">
        <f t="shared" si="32"/>
        <v>347.12534635359685</v>
      </c>
      <c r="AH46" s="13">
        <f t="shared" si="11"/>
        <v>139769.42347340143</v>
      </c>
      <c r="AI46" s="14">
        <f t="shared" si="12"/>
        <v>1</v>
      </c>
      <c r="AJ46" s="2">
        <f t="shared" si="13"/>
        <v>31</v>
      </c>
      <c r="AK46" s="12">
        <f t="shared" si="1"/>
        <v>-58.884389042302928</v>
      </c>
      <c r="AL46" s="12">
        <f t="shared" si="2"/>
        <v>-90.247803788774092</v>
      </c>
      <c r="AM46" s="12">
        <f t="shared" si="3"/>
        <v>31.363414746471051</v>
      </c>
      <c r="AN46" s="12">
        <f t="shared" si="4"/>
        <v>-1021.4652233720117</v>
      </c>
      <c r="AO46" s="12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70"/>
    </row>
    <row r="47" spans="1:52" x14ac:dyDescent="0.45">
      <c r="A47" s="2">
        <v>3</v>
      </c>
      <c r="B47" s="2">
        <v>32</v>
      </c>
      <c r="C47" s="12">
        <f t="shared" si="34"/>
        <v>674.56645396712065</v>
      </c>
      <c r="D47" s="12">
        <f t="shared" si="35"/>
        <v>377.90351498171344</v>
      </c>
      <c r="E47" s="12">
        <f t="shared" si="36"/>
        <v>296.66293898540715</v>
      </c>
      <c r="F47" s="12">
        <f t="shared" si="5"/>
        <v>150864.74305369996</v>
      </c>
      <c r="G47" s="1">
        <v>0</v>
      </c>
      <c r="H47" s="12">
        <f t="shared" si="14"/>
        <v>631.50705633609323</v>
      </c>
      <c r="I47" s="12">
        <f t="shared" si="15"/>
        <v>353.78091353590594</v>
      </c>
      <c r="J47" s="12">
        <f t="shared" si="16"/>
        <v>277.72614280018729</v>
      </c>
      <c r="K47" s="13">
        <f t="shared" si="17"/>
        <v>141234.63927156219</v>
      </c>
      <c r="L47" s="15">
        <f t="shared" si="6"/>
        <v>0</v>
      </c>
      <c r="M47" s="3">
        <f t="shared" si="33"/>
        <v>295.08707550582682</v>
      </c>
      <c r="N47" s="12">
        <f t="shared" si="18"/>
        <v>674.56645396711076</v>
      </c>
      <c r="O47" s="12">
        <f t="shared" si="19"/>
        <v>351.68891390237815</v>
      </c>
      <c r="P47" s="12">
        <f t="shared" si="20"/>
        <v>322.87754006473261</v>
      </c>
      <c r="Q47" s="13">
        <f t="shared" si="7"/>
        <v>140352.6880208865</v>
      </c>
      <c r="R47" s="14">
        <f t="shared" si="8"/>
        <v>1</v>
      </c>
      <c r="S47" s="2">
        <v>32</v>
      </c>
      <c r="T47" s="12">
        <f t="shared" si="21"/>
        <v>615.68206492481761</v>
      </c>
      <c r="U47" s="12">
        <f t="shared" si="22"/>
        <v>287.76821980785058</v>
      </c>
      <c r="V47" s="12">
        <f t="shared" si="23"/>
        <v>327.91384511696697</v>
      </c>
      <c r="W47" s="12">
        <f t="shared" si="9"/>
        <v>149812.0269241964</v>
      </c>
      <c r="X47" s="78">
        <f t="shared" si="10"/>
        <v>0</v>
      </c>
      <c r="Y47" s="12">
        <f t="shared" si="24"/>
        <v>576.27903664834503</v>
      </c>
      <c r="Z47" s="12">
        <f t="shared" si="25"/>
        <v>269.3513453394616</v>
      </c>
      <c r="AA47" s="12">
        <f t="shared" si="26"/>
        <v>306.92769130888348</v>
      </c>
      <c r="AB47" s="13">
        <f t="shared" si="27"/>
        <v>140224.20900754063</v>
      </c>
      <c r="AC47" s="15">
        <f t="shared" si="28"/>
        <v>0</v>
      </c>
      <c r="AD47" s="3">
        <f t="shared" si="29"/>
        <v>298.26630494952008</v>
      </c>
      <c r="AE47" s="12">
        <f t="shared" si="30"/>
        <v>615.68206492479374</v>
      </c>
      <c r="AF47" s="12">
        <f t="shared" si="31"/>
        <v>267.89139499068608</v>
      </c>
      <c r="AG47" s="12">
        <f t="shared" si="32"/>
        <v>347.79066993410765</v>
      </c>
      <c r="AH47" s="13">
        <f t="shared" si="11"/>
        <v>139421.63280346734</v>
      </c>
      <c r="AI47" s="14">
        <f t="shared" si="12"/>
        <v>1</v>
      </c>
      <c r="AJ47" s="2">
        <f t="shared" si="13"/>
        <v>32</v>
      </c>
      <c r="AK47" s="12">
        <f t="shared" si="1"/>
        <v>-58.884389042303042</v>
      </c>
      <c r="AL47" s="12">
        <f t="shared" si="2"/>
        <v>-90.135295173862858</v>
      </c>
      <c r="AM47" s="12">
        <f t="shared" si="3"/>
        <v>31.250906131559816</v>
      </c>
      <c r="AN47" s="12">
        <f t="shared" si="4"/>
        <v>-1052.7161295035621</v>
      </c>
      <c r="AO47" s="12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70"/>
    </row>
    <row r="48" spans="1:52" x14ac:dyDescent="0.45">
      <c r="A48" s="2">
        <v>3</v>
      </c>
      <c r="B48" s="2">
        <v>33</v>
      </c>
      <c r="C48" s="12">
        <f t="shared" si="34"/>
        <v>674.56645396712054</v>
      </c>
      <c r="D48" s="12">
        <f t="shared" si="35"/>
        <v>377.16185763424988</v>
      </c>
      <c r="E48" s="12">
        <f t="shared" si="36"/>
        <v>297.4045963328706</v>
      </c>
      <c r="F48" s="12">
        <f t="shared" si="5"/>
        <v>150567.33845736709</v>
      </c>
      <c r="G48" s="1">
        <v>0</v>
      </c>
      <c r="H48" s="12">
        <f t="shared" si="14"/>
        <v>631.50705633609323</v>
      </c>
      <c r="I48" s="12">
        <f t="shared" si="15"/>
        <v>353.08659817890549</v>
      </c>
      <c r="J48" s="12">
        <f t="shared" si="16"/>
        <v>278.42045815718774</v>
      </c>
      <c r="K48" s="13">
        <f t="shared" si="17"/>
        <v>140956.21881340499</v>
      </c>
      <c r="L48" s="15">
        <f t="shared" si="6"/>
        <v>0</v>
      </c>
      <c r="M48" s="3">
        <f t="shared" si="33"/>
        <v>294.08707550582682</v>
      </c>
      <c r="N48" s="12">
        <f t="shared" si="18"/>
        <v>674.56645396711065</v>
      </c>
      <c r="O48" s="12">
        <f t="shared" si="19"/>
        <v>350.88172005221628</v>
      </c>
      <c r="P48" s="12">
        <f t="shared" si="20"/>
        <v>323.68473391489437</v>
      </c>
      <c r="Q48" s="13">
        <f t="shared" si="7"/>
        <v>140029.00328697162</v>
      </c>
      <c r="R48" s="14">
        <f t="shared" si="8"/>
        <v>1</v>
      </c>
      <c r="S48" s="2">
        <v>33</v>
      </c>
      <c r="T48" s="12">
        <f t="shared" si="21"/>
        <v>615.68206492481761</v>
      </c>
      <c r="U48" s="12">
        <f t="shared" si="22"/>
        <v>287.13971827137641</v>
      </c>
      <c r="V48" s="12">
        <f t="shared" si="23"/>
        <v>328.5423466534412</v>
      </c>
      <c r="W48" s="12">
        <f t="shared" si="9"/>
        <v>149483.48457754296</v>
      </c>
      <c r="X48" s="78">
        <f t="shared" si="10"/>
        <v>0</v>
      </c>
      <c r="Y48" s="12">
        <f t="shared" si="24"/>
        <v>576.27903664834491</v>
      </c>
      <c r="Z48" s="12">
        <f t="shared" si="25"/>
        <v>268.76306726445284</v>
      </c>
      <c r="AA48" s="12">
        <f t="shared" si="26"/>
        <v>307.51596938389213</v>
      </c>
      <c r="AB48" s="13">
        <f t="shared" si="27"/>
        <v>139916.69303815675</v>
      </c>
      <c r="AC48" s="15">
        <f t="shared" si="28"/>
        <v>0</v>
      </c>
      <c r="AD48" s="3">
        <f t="shared" si="29"/>
        <v>297.26630494952008</v>
      </c>
      <c r="AE48" s="12">
        <f t="shared" si="30"/>
        <v>615.68206492479374</v>
      </c>
      <c r="AF48" s="12">
        <f t="shared" si="31"/>
        <v>267.22479620664569</v>
      </c>
      <c r="AG48" s="12">
        <f t="shared" si="32"/>
        <v>348.45726871814804</v>
      </c>
      <c r="AH48" s="13">
        <f t="shared" si="11"/>
        <v>139073.1755347492</v>
      </c>
      <c r="AI48" s="14">
        <f t="shared" si="12"/>
        <v>1</v>
      </c>
      <c r="AJ48" s="2">
        <f t="shared" si="13"/>
        <v>33</v>
      </c>
      <c r="AK48" s="12">
        <f t="shared" si="1"/>
        <v>-58.884389042302928</v>
      </c>
      <c r="AL48" s="12">
        <f t="shared" si="2"/>
        <v>-90.022139362873475</v>
      </c>
      <c r="AM48" s="12">
        <f t="shared" si="3"/>
        <v>31.137750320570603</v>
      </c>
      <c r="AN48" s="12">
        <f t="shared" si="4"/>
        <v>-1083.8538798241352</v>
      </c>
      <c r="AO48" s="12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70"/>
    </row>
    <row r="49" spans="1:52" x14ac:dyDescent="0.45">
      <c r="A49" s="2">
        <v>3</v>
      </c>
      <c r="B49" s="2">
        <v>34</v>
      </c>
      <c r="C49" s="12">
        <f t="shared" si="34"/>
        <v>674.56645396712065</v>
      </c>
      <c r="D49" s="12">
        <f t="shared" si="35"/>
        <v>376.41834614341775</v>
      </c>
      <c r="E49" s="12">
        <f t="shared" si="36"/>
        <v>298.1481078237029</v>
      </c>
      <c r="F49" s="12">
        <f t="shared" si="5"/>
        <v>150269.19034954338</v>
      </c>
      <c r="G49" s="1">
        <v>0</v>
      </c>
      <c r="H49" s="12">
        <f t="shared" si="14"/>
        <v>631.50705633609323</v>
      </c>
      <c r="I49" s="12">
        <f t="shared" si="15"/>
        <v>352.39054703351252</v>
      </c>
      <c r="J49" s="12">
        <f t="shared" si="16"/>
        <v>279.11650930258077</v>
      </c>
      <c r="K49" s="13">
        <f t="shared" si="17"/>
        <v>140677.10230410242</v>
      </c>
      <c r="L49" s="15">
        <f t="shared" si="6"/>
        <v>0</v>
      </c>
      <c r="M49" s="3">
        <f t="shared" si="33"/>
        <v>293.08707550582676</v>
      </c>
      <c r="N49" s="12">
        <f t="shared" si="18"/>
        <v>674.56645396711087</v>
      </c>
      <c r="O49" s="12">
        <f t="shared" si="19"/>
        <v>350.07250821742906</v>
      </c>
      <c r="P49" s="12">
        <f t="shared" si="20"/>
        <v>324.49394574968181</v>
      </c>
      <c r="Q49" s="13">
        <f t="shared" si="7"/>
        <v>139704.50934122194</v>
      </c>
      <c r="R49" s="14">
        <f t="shared" si="8"/>
        <v>1</v>
      </c>
      <c r="S49" s="2">
        <v>34</v>
      </c>
      <c r="T49" s="12">
        <f t="shared" si="21"/>
        <v>615.68206492481761</v>
      </c>
      <c r="U49" s="12">
        <f t="shared" si="22"/>
        <v>286.51001210695733</v>
      </c>
      <c r="V49" s="12">
        <f t="shared" si="23"/>
        <v>329.17205281786028</v>
      </c>
      <c r="W49" s="12">
        <f t="shared" si="9"/>
        <v>149154.3125247251</v>
      </c>
      <c r="X49" s="78">
        <f t="shared" si="10"/>
        <v>0</v>
      </c>
      <c r="Y49" s="12">
        <f t="shared" si="24"/>
        <v>576.27903664834503</v>
      </c>
      <c r="Z49" s="12">
        <f t="shared" si="25"/>
        <v>268.17366165646712</v>
      </c>
      <c r="AA49" s="12">
        <f t="shared" si="26"/>
        <v>308.10537499187797</v>
      </c>
      <c r="AB49" s="13">
        <f t="shared" si="27"/>
        <v>139608.58766316489</v>
      </c>
      <c r="AC49" s="15">
        <f t="shared" si="28"/>
        <v>0</v>
      </c>
      <c r="AD49" s="3">
        <f t="shared" si="29"/>
        <v>296.26630494952013</v>
      </c>
      <c r="AE49" s="12">
        <f t="shared" si="30"/>
        <v>615.68206492479374</v>
      </c>
      <c r="AF49" s="12">
        <f t="shared" si="31"/>
        <v>266.55691977493598</v>
      </c>
      <c r="AG49" s="12">
        <f t="shared" si="32"/>
        <v>349.12514514985776</v>
      </c>
      <c r="AH49" s="13">
        <f t="shared" si="11"/>
        <v>138724.05038959935</v>
      </c>
      <c r="AI49" s="14">
        <f t="shared" si="12"/>
        <v>1</v>
      </c>
      <c r="AJ49" s="2">
        <f t="shared" si="13"/>
        <v>34</v>
      </c>
      <c r="AK49" s="12">
        <f t="shared" si="1"/>
        <v>-58.884389042303042</v>
      </c>
      <c r="AL49" s="12">
        <f t="shared" si="2"/>
        <v>-89.908334036460417</v>
      </c>
      <c r="AM49" s="12">
        <f t="shared" si="3"/>
        <v>31.023944994157375</v>
      </c>
      <c r="AN49" s="12">
        <f t="shared" si="4"/>
        <v>-1114.8778248182789</v>
      </c>
      <c r="AO49" s="12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70"/>
    </row>
    <row r="50" spans="1:52" x14ac:dyDescent="0.45">
      <c r="A50" s="2">
        <v>3</v>
      </c>
      <c r="B50" s="2">
        <v>35</v>
      </c>
      <c r="C50" s="12">
        <f t="shared" si="34"/>
        <v>674.56645396712054</v>
      </c>
      <c r="D50" s="12">
        <f t="shared" si="35"/>
        <v>375.67297587385843</v>
      </c>
      <c r="E50" s="12">
        <f t="shared" si="36"/>
        <v>298.89347809326205</v>
      </c>
      <c r="F50" s="12">
        <f t="shared" si="5"/>
        <v>149970.29687145012</v>
      </c>
      <c r="G50" s="1">
        <v>0</v>
      </c>
      <c r="H50" s="12">
        <f t="shared" si="14"/>
        <v>631.50705633609323</v>
      </c>
      <c r="I50" s="12">
        <f t="shared" si="15"/>
        <v>351.69275576025603</v>
      </c>
      <c r="J50" s="12">
        <f t="shared" si="16"/>
        <v>279.81430057583719</v>
      </c>
      <c r="K50" s="13">
        <f t="shared" si="17"/>
        <v>140397.28800352657</v>
      </c>
      <c r="L50" s="15">
        <f t="shared" si="6"/>
        <v>0</v>
      </c>
      <c r="M50" s="3">
        <f t="shared" si="33"/>
        <v>292.08707550582687</v>
      </c>
      <c r="N50" s="12">
        <f t="shared" si="18"/>
        <v>674.56645396711065</v>
      </c>
      <c r="O50" s="12">
        <f t="shared" si="19"/>
        <v>349.26127335305489</v>
      </c>
      <c r="P50" s="12">
        <f t="shared" si="20"/>
        <v>325.30518061405581</v>
      </c>
      <c r="Q50" s="13">
        <f t="shared" si="7"/>
        <v>139379.20416060789</v>
      </c>
      <c r="R50" s="14">
        <f t="shared" si="8"/>
        <v>1</v>
      </c>
      <c r="S50" s="2">
        <v>35</v>
      </c>
      <c r="T50" s="12">
        <f t="shared" si="21"/>
        <v>615.6820649248175</v>
      </c>
      <c r="U50" s="12">
        <f t="shared" si="22"/>
        <v>285.87909900572311</v>
      </c>
      <c r="V50" s="12">
        <f t="shared" si="23"/>
        <v>329.80296591909445</v>
      </c>
      <c r="W50" s="12">
        <f t="shared" si="9"/>
        <v>148824.50955880599</v>
      </c>
      <c r="X50" s="78">
        <f t="shared" si="10"/>
        <v>0</v>
      </c>
      <c r="Y50" s="12">
        <f t="shared" si="24"/>
        <v>576.27903664834491</v>
      </c>
      <c r="Z50" s="12">
        <f t="shared" si="25"/>
        <v>267.58312635439933</v>
      </c>
      <c r="AA50" s="12">
        <f t="shared" si="26"/>
        <v>308.6959102939457</v>
      </c>
      <c r="AB50" s="13">
        <f t="shared" si="27"/>
        <v>139299.89175287093</v>
      </c>
      <c r="AC50" s="15">
        <f t="shared" si="28"/>
        <v>0</v>
      </c>
      <c r="AD50" s="3">
        <f t="shared" si="29"/>
        <v>295.26630494952013</v>
      </c>
      <c r="AE50" s="12">
        <f t="shared" si="30"/>
        <v>615.68206492479362</v>
      </c>
      <c r="AF50" s="12">
        <f t="shared" si="31"/>
        <v>265.88776324673205</v>
      </c>
      <c r="AG50" s="12">
        <f t="shared" si="32"/>
        <v>349.79430167806163</v>
      </c>
      <c r="AH50" s="13">
        <f t="shared" si="11"/>
        <v>138374.2560879213</v>
      </c>
      <c r="AI50" s="14">
        <f t="shared" si="12"/>
        <v>1</v>
      </c>
      <c r="AJ50" s="2">
        <f t="shared" si="13"/>
        <v>35</v>
      </c>
      <c r="AK50" s="12">
        <f t="shared" si="1"/>
        <v>-58.884389042303042</v>
      </c>
      <c r="AL50" s="12">
        <f t="shared" si="2"/>
        <v>-89.793876868135328</v>
      </c>
      <c r="AM50" s="12">
        <f t="shared" si="3"/>
        <v>30.9094878258324</v>
      </c>
      <c r="AN50" s="12">
        <f t="shared" si="4"/>
        <v>-1145.7873126441264</v>
      </c>
      <c r="AO50" s="12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70"/>
    </row>
    <row r="51" spans="1:52" x14ac:dyDescent="0.45">
      <c r="A51" s="2">
        <v>3</v>
      </c>
      <c r="B51" s="2">
        <v>36</v>
      </c>
      <c r="C51" s="12">
        <f t="shared" si="34"/>
        <v>674.56645396712065</v>
      </c>
      <c r="D51" s="12">
        <f t="shared" si="35"/>
        <v>374.92574217862528</v>
      </c>
      <c r="E51" s="12">
        <f t="shared" si="36"/>
        <v>299.64071178849525</v>
      </c>
      <c r="F51" s="12">
        <f t="shared" si="5"/>
        <v>149670.65615966162</v>
      </c>
      <c r="G51" s="1">
        <v>0</v>
      </c>
      <c r="H51" s="12">
        <f t="shared" si="14"/>
        <v>631.50705633609323</v>
      </c>
      <c r="I51" s="12">
        <f t="shared" si="15"/>
        <v>350.99322000881642</v>
      </c>
      <c r="J51" s="12">
        <f t="shared" si="16"/>
        <v>280.51383632727675</v>
      </c>
      <c r="K51" s="13">
        <f t="shared" si="17"/>
        <v>140116.7741671993</v>
      </c>
      <c r="L51" s="15">
        <f t="shared" si="6"/>
        <v>0</v>
      </c>
      <c r="M51" s="3">
        <f t="shared" si="33"/>
        <v>291.08707550582676</v>
      </c>
      <c r="N51" s="12">
        <f t="shared" si="18"/>
        <v>674.56645396711087</v>
      </c>
      <c r="O51" s="12">
        <f t="shared" si="19"/>
        <v>348.4480104015197</v>
      </c>
      <c r="P51" s="12">
        <f t="shared" si="20"/>
        <v>326.11844356559118</v>
      </c>
      <c r="Q51" s="13">
        <f t="shared" si="7"/>
        <v>139053.0857170423</v>
      </c>
      <c r="R51" s="14">
        <f t="shared" si="8"/>
        <v>1</v>
      </c>
      <c r="S51" s="2">
        <v>36</v>
      </c>
      <c r="T51" s="12">
        <f t="shared" si="21"/>
        <v>615.6820649248175</v>
      </c>
      <c r="U51" s="12">
        <f t="shared" si="22"/>
        <v>285.24697665437816</v>
      </c>
      <c r="V51" s="12">
        <f t="shared" si="23"/>
        <v>330.43508827043939</v>
      </c>
      <c r="W51" s="12">
        <f t="shared" si="9"/>
        <v>148494.07447053556</v>
      </c>
      <c r="X51" s="78">
        <f t="shared" si="10"/>
        <v>0</v>
      </c>
      <c r="Y51" s="12">
        <f t="shared" si="24"/>
        <v>576.27903664834491</v>
      </c>
      <c r="Z51" s="12">
        <f t="shared" si="25"/>
        <v>266.99145919300258</v>
      </c>
      <c r="AA51" s="12">
        <f t="shared" si="26"/>
        <v>309.28757745534244</v>
      </c>
      <c r="AB51" s="13">
        <f t="shared" si="27"/>
        <v>138990.60417541559</v>
      </c>
      <c r="AC51" s="15">
        <f t="shared" si="28"/>
        <v>0</v>
      </c>
      <c r="AD51" s="3">
        <f t="shared" si="29"/>
        <v>294.26630494952025</v>
      </c>
      <c r="AE51" s="12">
        <f t="shared" si="30"/>
        <v>615.68206492479362</v>
      </c>
      <c r="AF51" s="12">
        <f t="shared" si="31"/>
        <v>265.2173241685158</v>
      </c>
      <c r="AG51" s="12">
        <f t="shared" si="32"/>
        <v>350.46474075627788</v>
      </c>
      <c r="AH51" s="13">
        <f t="shared" si="11"/>
        <v>138023.79134716501</v>
      </c>
      <c r="AI51" s="14">
        <f t="shared" si="12"/>
        <v>1</v>
      </c>
      <c r="AJ51" s="2">
        <f t="shared" si="13"/>
        <v>36</v>
      </c>
      <c r="AK51" s="12">
        <f t="shared" si="1"/>
        <v>-58.884389042303155</v>
      </c>
      <c r="AL51" s="12">
        <f t="shared" si="2"/>
        <v>-89.678765524247126</v>
      </c>
      <c r="AM51" s="12">
        <f t="shared" si="3"/>
        <v>30.794376481944141</v>
      </c>
      <c r="AN51" s="12">
        <f t="shared" si="4"/>
        <v>-1176.581689126062</v>
      </c>
      <c r="AO51" s="12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70"/>
    </row>
    <row r="52" spans="1:52" x14ac:dyDescent="0.45">
      <c r="A52" s="2">
        <v>4</v>
      </c>
      <c r="B52" s="2">
        <v>37</v>
      </c>
      <c r="C52" s="12">
        <f t="shared" si="34"/>
        <v>674.56645396712054</v>
      </c>
      <c r="D52" s="12">
        <f t="shared" si="35"/>
        <v>374.17664039915405</v>
      </c>
      <c r="E52" s="12">
        <f t="shared" si="36"/>
        <v>300.38981356796643</v>
      </c>
      <c r="F52" s="12">
        <f t="shared" si="5"/>
        <v>149370.26634609365</v>
      </c>
      <c r="G52" s="1">
        <v>0</v>
      </c>
      <c r="H52" s="12">
        <f t="shared" si="14"/>
        <v>631.50705633609311</v>
      </c>
      <c r="I52" s="12">
        <f t="shared" si="15"/>
        <v>350.29193541799827</v>
      </c>
      <c r="J52" s="12">
        <f t="shared" si="16"/>
        <v>281.2151209180949</v>
      </c>
      <c r="K52" s="13">
        <f t="shared" si="17"/>
        <v>139835.55904628121</v>
      </c>
      <c r="L52" s="15">
        <f t="shared" si="6"/>
        <v>0</v>
      </c>
      <c r="M52" s="3">
        <f t="shared" si="33"/>
        <v>290.08707550582682</v>
      </c>
      <c r="N52" s="12">
        <f t="shared" si="18"/>
        <v>674.56645396711087</v>
      </c>
      <c r="O52" s="12">
        <f t="shared" si="19"/>
        <v>347.63271429260573</v>
      </c>
      <c r="P52" s="12">
        <f t="shared" si="20"/>
        <v>326.93373967450509</v>
      </c>
      <c r="Q52" s="13">
        <f t="shared" si="7"/>
        <v>138726.15197736779</v>
      </c>
      <c r="R52" s="14">
        <f t="shared" si="8"/>
        <v>1</v>
      </c>
      <c r="S52" s="2">
        <v>37</v>
      </c>
      <c r="T52" s="12">
        <f t="shared" si="21"/>
        <v>615.68206492481761</v>
      </c>
      <c r="U52" s="12">
        <f t="shared" si="22"/>
        <v>284.61364273519314</v>
      </c>
      <c r="V52" s="12">
        <f t="shared" si="23"/>
        <v>331.06842218962453</v>
      </c>
      <c r="W52" s="12">
        <f t="shared" si="9"/>
        <v>148163.00604834594</v>
      </c>
      <c r="X52" s="78">
        <f t="shared" si="10"/>
        <v>0</v>
      </c>
      <c r="Y52" s="12">
        <f t="shared" si="24"/>
        <v>576.27903664834503</v>
      </c>
      <c r="Z52" s="12">
        <f t="shared" si="25"/>
        <v>266.39865800287987</v>
      </c>
      <c r="AA52" s="12">
        <f t="shared" si="26"/>
        <v>309.88037864546521</v>
      </c>
      <c r="AB52" s="13">
        <f t="shared" si="27"/>
        <v>138680.72379677012</v>
      </c>
      <c r="AC52" s="15">
        <f t="shared" si="28"/>
        <v>0</v>
      </c>
      <c r="AD52" s="3">
        <f t="shared" si="29"/>
        <v>293.26630494952019</v>
      </c>
      <c r="AE52" s="12">
        <f t="shared" si="30"/>
        <v>615.68206492479362</v>
      </c>
      <c r="AF52" s="12">
        <f t="shared" si="31"/>
        <v>264.54560008206624</v>
      </c>
      <c r="AG52" s="12">
        <f t="shared" si="32"/>
        <v>351.13646484272743</v>
      </c>
      <c r="AH52" s="13">
        <f t="shared" si="11"/>
        <v>137672.65488232227</v>
      </c>
      <c r="AI52" s="14">
        <f t="shared" si="12"/>
        <v>1</v>
      </c>
      <c r="AJ52" s="2">
        <f t="shared" si="13"/>
        <v>37</v>
      </c>
      <c r="AK52" s="12">
        <f t="shared" si="1"/>
        <v>-58.884389042302928</v>
      </c>
      <c r="AL52" s="12">
        <f t="shared" si="2"/>
        <v>-89.562997663960914</v>
      </c>
      <c r="AM52" s="12">
        <f t="shared" si="3"/>
        <v>30.6786086216581</v>
      </c>
      <c r="AN52" s="12">
        <f t="shared" si="4"/>
        <v>-1207.2602977477072</v>
      </c>
      <c r="AO52" s="12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70"/>
    </row>
    <row r="53" spans="1:52" x14ac:dyDescent="0.45">
      <c r="A53" s="2">
        <v>4</v>
      </c>
      <c r="B53" s="2">
        <v>38</v>
      </c>
      <c r="C53" s="12">
        <f t="shared" si="34"/>
        <v>674.56645396712054</v>
      </c>
      <c r="D53" s="12">
        <f t="shared" si="35"/>
        <v>373.42566586523412</v>
      </c>
      <c r="E53" s="12">
        <f t="shared" si="36"/>
        <v>301.1407881018863</v>
      </c>
      <c r="F53" s="12">
        <f t="shared" si="5"/>
        <v>149069.12555799176</v>
      </c>
      <c r="G53" s="1">
        <v>0</v>
      </c>
      <c r="H53" s="12">
        <f t="shared" si="14"/>
        <v>631.50705633609311</v>
      </c>
      <c r="I53" s="12">
        <f t="shared" si="15"/>
        <v>349.58889761570305</v>
      </c>
      <c r="J53" s="12">
        <f t="shared" si="16"/>
        <v>281.91815872039018</v>
      </c>
      <c r="K53" s="13">
        <f t="shared" si="17"/>
        <v>139553.64088756082</v>
      </c>
      <c r="L53" s="15">
        <f t="shared" si="6"/>
        <v>0</v>
      </c>
      <c r="M53" s="3">
        <f t="shared" si="33"/>
        <v>289.08707550582687</v>
      </c>
      <c r="N53" s="12">
        <f t="shared" si="18"/>
        <v>674.56645396711076</v>
      </c>
      <c r="O53" s="12">
        <f t="shared" si="19"/>
        <v>346.81537994341949</v>
      </c>
      <c r="P53" s="12">
        <f t="shared" si="20"/>
        <v>327.75107402369127</v>
      </c>
      <c r="Q53" s="13">
        <f t="shared" si="7"/>
        <v>138398.4009033441</v>
      </c>
      <c r="R53" s="14">
        <f t="shared" si="8"/>
        <v>1</v>
      </c>
      <c r="S53" s="2">
        <v>38</v>
      </c>
      <c r="T53" s="12">
        <f t="shared" si="21"/>
        <v>615.68206492481772</v>
      </c>
      <c r="U53" s="12">
        <f t="shared" si="22"/>
        <v>283.97909492599638</v>
      </c>
      <c r="V53" s="12">
        <f t="shared" si="23"/>
        <v>331.70296999882135</v>
      </c>
      <c r="W53" s="12">
        <f t="shared" si="9"/>
        <v>147831.30307834712</v>
      </c>
      <c r="X53" s="78">
        <f t="shared" si="10"/>
        <v>0</v>
      </c>
      <c r="Y53" s="12">
        <f t="shared" si="24"/>
        <v>576.27903664834514</v>
      </c>
      <c r="Z53" s="12">
        <f t="shared" si="25"/>
        <v>265.80472061047607</v>
      </c>
      <c r="AA53" s="12">
        <f t="shared" si="26"/>
        <v>310.47431603786907</v>
      </c>
      <c r="AB53" s="13">
        <f t="shared" si="27"/>
        <v>138370.24948073225</v>
      </c>
      <c r="AC53" s="15">
        <f t="shared" si="28"/>
        <v>0</v>
      </c>
      <c r="AD53" s="3">
        <f t="shared" si="29"/>
        <v>292.26630494952008</v>
      </c>
      <c r="AE53" s="12">
        <f t="shared" si="30"/>
        <v>615.68206492479385</v>
      </c>
      <c r="AF53" s="12">
        <f t="shared" si="31"/>
        <v>263.87258852445098</v>
      </c>
      <c r="AG53" s="12">
        <f t="shared" si="32"/>
        <v>351.80947640034282</v>
      </c>
      <c r="AH53" s="13">
        <f t="shared" si="11"/>
        <v>137320.84540592192</v>
      </c>
      <c r="AI53" s="14">
        <f t="shared" si="12"/>
        <v>1</v>
      </c>
      <c r="AJ53" s="2">
        <f t="shared" si="13"/>
        <v>38</v>
      </c>
      <c r="AK53" s="12">
        <f t="shared" si="1"/>
        <v>-58.884389042302814</v>
      </c>
      <c r="AL53" s="12">
        <f t="shared" si="2"/>
        <v>-89.446570939237745</v>
      </c>
      <c r="AM53" s="12">
        <f t="shared" si="3"/>
        <v>30.562181896935044</v>
      </c>
      <c r="AN53" s="12">
        <f t="shared" si="4"/>
        <v>-1237.8224796446448</v>
      </c>
      <c r="AO53" s="12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70"/>
    </row>
    <row r="54" spans="1:52" x14ac:dyDescent="0.45">
      <c r="A54" s="2">
        <v>4</v>
      </c>
      <c r="B54" s="2">
        <v>39</v>
      </c>
      <c r="C54" s="12">
        <f t="shared" si="34"/>
        <v>674.56645396712054</v>
      </c>
      <c r="D54" s="12">
        <f t="shared" si="35"/>
        <v>372.67281389497941</v>
      </c>
      <c r="E54" s="12">
        <f t="shared" si="36"/>
        <v>301.89364007214101</v>
      </c>
      <c r="F54" s="12">
        <f t="shared" si="5"/>
        <v>148767.23191791962</v>
      </c>
      <c r="G54" s="1">
        <v>0</v>
      </c>
      <c r="H54" s="12">
        <f t="shared" si="14"/>
        <v>631.50705633609311</v>
      </c>
      <c r="I54" s="12">
        <f t="shared" si="15"/>
        <v>348.88410221890206</v>
      </c>
      <c r="J54" s="12">
        <f t="shared" si="16"/>
        <v>282.62295411719111</v>
      </c>
      <c r="K54" s="13">
        <f t="shared" si="17"/>
        <v>139271.01793344363</v>
      </c>
      <c r="L54" s="15">
        <f t="shared" si="6"/>
        <v>0</v>
      </c>
      <c r="M54" s="3">
        <f t="shared" si="33"/>
        <v>288.08707550582687</v>
      </c>
      <c r="N54" s="12">
        <f t="shared" si="18"/>
        <v>674.56645396711076</v>
      </c>
      <c r="O54" s="12">
        <f t="shared" si="19"/>
        <v>345.99600225836025</v>
      </c>
      <c r="P54" s="12">
        <f t="shared" si="20"/>
        <v>328.57045170875051</v>
      </c>
      <c r="Q54" s="13">
        <f t="shared" si="7"/>
        <v>138069.83045163535</v>
      </c>
      <c r="R54" s="14">
        <f t="shared" si="8"/>
        <v>1</v>
      </c>
      <c r="S54" s="2">
        <v>39</v>
      </c>
      <c r="T54" s="12">
        <f t="shared" si="21"/>
        <v>615.68206492481772</v>
      </c>
      <c r="U54" s="12">
        <f t="shared" si="22"/>
        <v>283.34333090016531</v>
      </c>
      <c r="V54" s="12">
        <f t="shared" si="23"/>
        <v>332.33873402465235</v>
      </c>
      <c r="W54" s="12">
        <f t="shared" si="9"/>
        <v>147498.96434432248</v>
      </c>
      <c r="X54" s="78">
        <f t="shared" si="10"/>
        <v>0</v>
      </c>
      <c r="Y54" s="12">
        <f t="shared" si="24"/>
        <v>576.27903664834514</v>
      </c>
      <c r="Z54" s="12">
        <f t="shared" si="25"/>
        <v>265.20964483807012</v>
      </c>
      <c r="AA54" s="12">
        <f t="shared" si="26"/>
        <v>311.06939181027502</v>
      </c>
      <c r="AB54" s="13">
        <f t="shared" si="27"/>
        <v>138059.18008892197</v>
      </c>
      <c r="AC54" s="15">
        <f t="shared" si="28"/>
        <v>0</v>
      </c>
      <c r="AD54" s="3">
        <f t="shared" si="29"/>
        <v>291.26630494952008</v>
      </c>
      <c r="AE54" s="12">
        <f t="shared" si="30"/>
        <v>615.68206492479362</v>
      </c>
      <c r="AF54" s="12">
        <f t="shared" si="31"/>
        <v>263.19828702801698</v>
      </c>
      <c r="AG54" s="12">
        <f t="shared" si="32"/>
        <v>352.4837778967767</v>
      </c>
      <c r="AH54" s="13">
        <f t="shared" si="11"/>
        <v>136968.36162802516</v>
      </c>
      <c r="AI54" s="14">
        <f t="shared" si="12"/>
        <v>1</v>
      </c>
      <c r="AJ54" s="2">
        <f t="shared" si="13"/>
        <v>39</v>
      </c>
      <c r="AK54" s="12">
        <f t="shared" si="1"/>
        <v>-58.884389042302814</v>
      </c>
      <c r="AL54" s="12">
        <f t="shared" si="2"/>
        <v>-89.3294829948141</v>
      </c>
      <c r="AM54" s="12">
        <f t="shared" si="3"/>
        <v>30.445093952511343</v>
      </c>
      <c r="AN54" s="12">
        <f t="shared" si="4"/>
        <v>-1268.2675735971425</v>
      </c>
      <c r="AO54" s="12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70"/>
    </row>
    <row r="55" spans="1:52" x14ac:dyDescent="0.45">
      <c r="A55" s="2">
        <v>4</v>
      </c>
      <c r="B55" s="2">
        <v>40</v>
      </c>
      <c r="C55" s="12">
        <f t="shared" si="34"/>
        <v>674.56645396712054</v>
      </c>
      <c r="D55" s="12">
        <f t="shared" si="35"/>
        <v>371.91807979479904</v>
      </c>
      <c r="E55" s="12">
        <f t="shared" si="36"/>
        <v>302.64837417232144</v>
      </c>
      <c r="F55" s="12">
        <f t="shared" si="5"/>
        <v>148464.58354374729</v>
      </c>
      <c r="G55" s="1">
        <v>0</v>
      </c>
      <c r="H55" s="12">
        <f t="shared" si="14"/>
        <v>631.50705633609311</v>
      </c>
      <c r="I55" s="12">
        <f t="shared" si="15"/>
        <v>348.17754483360909</v>
      </c>
      <c r="J55" s="12">
        <f t="shared" si="16"/>
        <v>283.32951150248408</v>
      </c>
      <c r="K55" s="13">
        <f t="shared" si="17"/>
        <v>138987.68842194113</v>
      </c>
      <c r="L55" s="15">
        <f t="shared" si="6"/>
        <v>0</v>
      </c>
      <c r="M55" s="3">
        <f t="shared" si="33"/>
        <v>287.08707550582687</v>
      </c>
      <c r="N55" s="12">
        <f t="shared" si="18"/>
        <v>674.56645396711076</v>
      </c>
      <c r="O55" s="12">
        <f t="shared" si="19"/>
        <v>345.17457612908839</v>
      </c>
      <c r="P55" s="12">
        <f t="shared" si="20"/>
        <v>329.39187783802237</v>
      </c>
      <c r="Q55" s="13">
        <f t="shared" si="7"/>
        <v>137740.43857379732</v>
      </c>
      <c r="R55" s="14">
        <f t="shared" si="8"/>
        <v>1</v>
      </c>
      <c r="S55" s="2">
        <v>40</v>
      </c>
      <c r="T55" s="12">
        <f t="shared" si="21"/>
        <v>615.68206492481772</v>
      </c>
      <c r="U55" s="12">
        <f t="shared" si="22"/>
        <v>282.70634832661807</v>
      </c>
      <c r="V55" s="12">
        <f t="shared" si="23"/>
        <v>332.97571659819965</v>
      </c>
      <c r="W55" s="12">
        <f t="shared" si="9"/>
        <v>147165.98862772429</v>
      </c>
      <c r="X55" s="78">
        <f t="shared" si="10"/>
        <v>0</v>
      </c>
      <c r="Y55" s="12">
        <f t="shared" si="24"/>
        <v>576.27903664834503</v>
      </c>
      <c r="Z55" s="12">
        <f t="shared" si="25"/>
        <v>264.61342850376712</v>
      </c>
      <c r="AA55" s="12">
        <f t="shared" si="26"/>
        <v>311.66560814457796</v>
      </c>
      <c r="AB55" s="13">
        <f t="shared" si="27"/>
        <v>137747.5144807774</v>
      </c>
      <c r="AC55" s="15">
        <f t="shared" si="28"/>
        <v>0</v>
      </c>
      <c r="AD55" s="3">
        <f t="shared" si="29"/>
        <v>290.26630494952008</v>
      </c>
      <c r="AE55" s="12">
        <f t="shared" si="30"/>
        <v>615.68206492479374</v>
      </c>
      <c r="AF55" s="12">
        <f t="shared" si="31"/>
        <v>262.52269312038152</v>
      </c>
      <c r="AG55" s="12">
        <f t="shared" si="32"/>
        <v>353.15937180441222</v>
      </c>
      <c r="AH55" s="13">
        <f t="shared" si="11"/>
        <v>136615.20225622074</v>
      </c>
      <c r="AI55" s="14">
        <f t="shared" si="12"/>
        <v>1</v>
      </c>
      <c r="AJ55" s="2">
        <f t="shared" si="13"/>
        <v>40</v>
      </c>
      <c r="AK55" s="12">
        <f t="shared" si="1"/>
        <v>-58.884389042302814</v>
      </c>
      <c r="AL55" s="12">
        <f t="shared" si="2"/>
        <v>-89.211731468180972</v>
      </c>
      <c r="AM55" s="12">
        <f t="shared" si="3"/>
        <v>30.327342425878214</v>
      </c>
      <c r="AN55" s="12">
        <f t="shared" si="4"/>
        <v>-1298.5949160229939</v>
      </c>
      <c r="AO55" s="12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70"/>
    </row>
    <row r="56" spans="1:52" x14ac:dyDescent="0.45">
      <c r="A56" s="2">
        <v>4</v>
      </c>
      <c r="B56" s="2">
        <v>41</v>
      </c>
      <c r="C56" s="12">
        <f t="shared" si="34"/>
        <v>674.56645396712054</v>
      </c>
      <c r="D56" s="12">
        <f t="shared" si="35"/>
        <v>371.16145885936822</v>
      </c>
      <c r="E56" s="12">
        <f t="shared" si="36"/>
        <v>303.4049951077522</v>
      </c>
      <c r="F56" s="12">
        <f t="shared" si="5"/>
        <v>148161.17854863952</v>
      </c>
      <c r="G56" s="1">
        <v>0</v>
      </c>
      <c r="H56" s="12">
        <f t="shared" si="14"/>
        <v>631.50705633609311</v>
      </c>
      <c r="I56" s="12">
        <f t="shared" si="15"/>
        <v>347.46922105485282</v>
      </c>
      <c r="J56" s="12">
        <f t="shared" si="16"/>
        <v>284.03783528124035</v>
      </c>
      <c r="K56" s="13">
        <f t="shared" si="17"/>
        <v>138703.6505866599</v>
      </c>
      <c r="L56" s="15">
        <f t="shared" si="6"/>
        <v>0</v>
      </c>
      <c r="M56" s="3">
        <f t="shared" si="33"/>
        <v>286.08707550582682</v>
      </c>
      <c r="N56" s="12">
        <f t="shared" si="18"/>
        <v>674.56645396711065</v>
      </c>
      <c r="O56" s="12">
        <f t="shared" si="19"/>
        <v>344.35109643449329</v>
      </c>
      <c r="P56" s="12">
        <f t="shared" si="20"/>
        <v>330.21535753261742</v>
      </c>
      <c r="Q56" s="13">
        <f t="shared" si="7"/>
        <v>137410.22321626471</v>
      </c>
      <c r="R56" s="14">
        <f t="shared" si="8"/>
        <v>1</v>
      </c>
      <c r="S56" s="2">
        <v>41</v>
      </c>
      <c r="T56" s="12">
        <f t="shared" si="21"/>
        <v>615.68206492481784</v>
      </c>
      <c r="U56" s="12">
        <f t="shared" si="22"/>
        <v>282.06814486980488</v>
      </c>
      <c r="V56" s="12">
        <f t="shared" si="23"/>
        <v>333.6139200550129</v>
      </c>
      <c r="W56" s="12">
        <f t="shared" si="9"/>
        <v>146832.37470766928</v>
      </c>
      <c r="X56" s="78">
        <f t="shared" si="10"/>
        <v>0</v>
      </c>
      <c r="Y56" s="12">
        <f t="shared" si="24"/>
        <v>576.27903664834514</v>
      </c>
      <c r="Z56" s="12">
        <f t="shared" si="25"/>
        <v>264.01606942148999</v>
      </c>
      <c r="AA56" s="12">
        <f t="shared" si="26"/>
        <v>312.2629672268551</v>
      </c>
      <c r="AB56" s="13">
        <f t="shared" si="27"/>
        <v>137435.25151355055</v>
      </c>
      <c r="AC56" s="15">
        <f t="shared" si="28"/>
        <v>0</v>
      </c>
      <c r="AD56" s="3">
        <f t="shared" si="29"/>
        <v>289.26630494952002</v>
      </c>
      <c r="AE56" s="12">
        <f t="shared" si="30"/>
        <v>615.68206492479385</v>
      </c>
      <c r="AF56" s="12">
        <f t="shared" si="31"/>
        <v>261.84580432442306</v>
      </c>
      <c r="AG56" s="12">
        <f t="shared" si="32"/>
        <v>353.83626060037074</v>
      </c>
      <c r="AH56" s="13">
        <f t="shared" si="11"/>
        <v>136261.36599562038</v>
      </c>
      <c r="AI56" s="14">
        <f t="shared" si="12"/>
        <v>1</v>
      </c>
      <c r="AJ56" s="2">
        <f t="shared" si="13"/>
        <v>41</v>
      </c>
      <c r="AK56" s="12">
        <f t="shared" si="1"/>
        <v>-58.884389042302701</v>
      </c>
      <c r="AL56" s="12">
        <f t="shared" si="2"/>
        <v>-89.093313989563342</v>
      </c>
      <c r="AM56" s="12">
        <f t="shared" si="3"/>
        <v>30.208924947260698</v>
      </c>
      <c r="AN56" s="12">
        <f t="shared" si="4"/>
        <v>-1328.8038409702422</v>
      </c>
      <c r="AO56" s="12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70"/>
    </row>
    <row r="57" spans="1:52" x14ac:dyDescent="0.45">
      <c r="A57" s="2">
        <v>4</v>
      </c>
      <c r="B57" s="2">
        <v>42</v>
      </c>
      <c r="C57" s="12">
        <f t="shared" si="34"/>
        <v>674.56645396712031</v>
      </c>
      <c r="D57" s="12">
        <f t="shared" si="35"/>
        <v>370.40294637159883</v>
      </c>
      <c r="E57" s="12">
        <f t="shared" si="36"/>
        <v>304.16350759552154</v>
      </c>
      <c r="F57" s="12">
        <f t="shared" si="5"/>
        <v>147857.01504104401</v>
      </c>
      <c r="G57" s="1">
        <v>0</v>
      </c>
      <c r="H57" s="12">
        <f t="shared" si="14"/>
        <v>631.50705633609323</v>
      </c>
      <c r="I57" s="12">
        <f t="shared" si="15"/>
        <v>346.75912646664978</v>
      </c>
      <c r="J57" s="12">
        <f t="shared" si="16"/>
        <v>284.74792986944345</v>
      </c>
      <c r="K57" s="13">
        <f t="shared" si="17"/>
        <v>138418.90265679045</v>
      </c>
      <c r="L57" s="15">
        <f t="shared" si="6"/>
        <v>0</v>
      </c>
      <c r="M57" s="3">
        <f t="shared" si="33"/>
        <v>285.08707550582704</v>
      </c>
      <c r="N57" s="12">
        <f t="shared" si="18"/>
        <v>674.56645396711053</v>
      </c>
      <c r="O57" s="12">
        <f t="shared" si="19"/>
        <v>343.52555804066179</v>
      </c>
      <c r="P57" s="12">
        <f t="shared" si="20"/>
        <v>331.04089592644874</v>
      </c>
      <c r="Q57" s="13">
        <f t="shared" si="7"/>
        <v>137079.18232033827</v>
      </c>
      <c r="R57" s="14">
        <f t="shared" si="8"/>
        <v>1</v>
      </c>
      <c r="S57" s="2">
        <v>42</v>
      </c>
      <c r="T57" s="12">
        <f t="shared" si="21"/>
        <v>615.68206492481772</v>
      </c>
      <c r="U57" s="12">
        <f t="shared" si="22"/>
        <v>281.42871818969945</v>
      </c>
      <c r="V57" s="12">
        <f t="shared" si="23"/>
        <v>334.25334673511827</v>
      </c>
      <c r="W57" s="12">
        <f t="shared" si="9"/>
        <v>146498.12136093416</v>
      </c>
      <c r="X57" s="78">
        <f t="shared" si="10"/>
        <v>0</v>
      </c>
      <c r="Y57" s="12">
        <f t="shared" si="24"/>
        <v>576.27903664834503</v>
      </c>
      <c r="Z57" s="12">
        <f t="shared" si="25"/>
        <v>263.41756540097185</v>
      </c>
      <c r="AA57" s="12">
        <f t="shared" si="26"/>
        <v>312.86147124737317</v>
      </c>
      <c r="AB57" s="13">
        <f t="shared" si="27"/>
        <v>137122.39004230319</v>
      </c>
      <c r="AC57" s="15">
        <f t="shared" si="28"/>
        <v>0</v>
      </c>
      <c r="AD57" s="3">
        <f t="shared" si="29"/>
        <v>288.26630494952019</v>
      </c>
      <c r="AE57" s="12">
        <f t="shared" si="30"/>
        <v>615.68206492479374</v>
      </c>
      <c r="AF57" s="12">
        <f t="shared" si="31"/>
        <v>261.16761815827238</v>
      </c>
      <c r="AG57" s="12">
        <f t="shared" si="32"/>
        <v>354.51444676652136</v>
      </c>
      <c r="AH57" s="13">
        <f t="shared" si="11"/>
        <v>135906.85154885385</v>
      </c>
      <c r="AI57" s="14">
        <f t="shared" si="12"/>
        <v>1</v>
      </c>
      <c r="AJ57" s="2">
        <f t="shared" si="13"/>
        <v>42</v>
      </c>
      <c r="AK57" s="12">
        <f t="shared" si="1"/>
        <v>-58.884389042302587</v>
      </c>
      <c r="AL57" s="12">
        <f t="shared" si="2"/>
        <v>-88.974228181899377</v>
      </c>
      <c r="AM57" s="12">
        <f t="shared" si="3"/>
        <v>30.089839139596734</v>
      </c>
      <c r="AN57" s="12">
        <f t="shared" si="4"/>
        <v>-1358.8936801098462</v>
      </c>
      <c r="AO57" s="12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70"/>
    </row>
    <row r="58" spans="1:52" x14ac:dyDescent="0.45">
      <c r="A58" s="2">
        <v>4</v>
      </c>
      <c r="B58" s="2">
        <v>43</v>
      </c>
      <c r="C58" s="12">
        <f t="shared" si="34"/>
        <v>674.56645396712031</v>
      </c>
      <c r="D58" s="12">
        <f t="shared" si="35"/>
        <v>369.64253760261005</v>
      </c>
      <c r="E58" s="12">
        <f t="shared" si="36"/>
        <v>304.92391636451032</v>
      </c>
      <c r="F58" s="12">
        <f t="shared" si="5"/>
        <v>147552.09112467951</v>
      </c>
      <c r="G58" s="1">
        <v>0</v>
      </c>
      <c r="H58" s="12">
        <f t="shared" si="14"/>
        <v>631.50705633609311</v>
      </c>
      <c r="I58" s="12">
        <f t="shared" si="15"/>
        <v>346.04725664197616</v>
      </c>
      <c r="J58" s="12">
        <f t="shared" si="16"/>
        <v>285.45979969411701</v>
      </c>
      <c r="K58" s="13">
        <f t="shared" si="17"/>
        <v>138133.44285709632</v>
      </c>
      <c r="L58" s="15">
        <f t="shared" si="6"/>
        <v>0</v>
      </c>
      <c r="M58" s="3">
        <f t="shared" si="33"/>
        <v>284.08707550582699</v>
      </c>
      <c r="N58" s="12">
        <f t="shared" si="18"/>
        <v>674.56645396711065</v>
      </c>
      <c r="O58" s="12">
        <f t="shared" si="19"/>
        <v>342.69795580084565</v>
      </c>
      <c r="P58" s="12">
        <f t="shared" si="20"/>
        <v>331.86849816626494</v>
      </c>
      <c r="Q58" s="13">
        <f t="shared" si="7"/>
        <v>136747.313822172</v>
      </c>
      <c r="R58" s="14">
        <f t="shared" si="8"/>
        <v>1</v>
      </c>
      <c r="S58" s="2">
        <v>43</v>
      </c>
      <c r="T58" s="12">
        <f t="shared" si="21"/>
        <v>615.68206492481761</v>
      </c>
      <c r="U58" s="12">
        <f t="shared" si="22"/>
        <v>280.78806594179048</v>
      </c>
      <c r="V58" s="12">
        <f t="shared" si="23"/>
        <v>334.89399898302719</v>
      </c>
      <c r="W58" s="12">
        <f t="shared" si="9"/>
        <v>146163.22736195114</v>
      </c>
      <c r="X58" s="78">
        <f t="shared" si="10"/>
        <v>0</v>
      </c>
      <c r="Y58" s="12">
        <f t="shared" si="24"/>
        <v>576.27903664834503</v>
      </c>
      <c r="Z58" s="12">
        <f t="shared" si="25"/>
        <v>262.81791424774775</v>
      </c>
      <c r="AA58" s="12">
        <f t="shared" si="26"/>
        <v>313.46112240059733</v>
      </c>
      <c r="AB58" s="13">
        <f t="shared" si="27"/>
        <v>136808.9289199026</v>
      </c>
      <c r="AC58" s="15">
        <f t="shared" si="28"/>
        <v>0</v>
      </c>
      <c r="AD58" s="3">
        <f t="shared" si="29"/>
        <v>287.26630494952025</v>
      </c>
      <c r="AE58" s="12">
        <f t="shared" si="30"/>
        <v>615.68206492479362</v>
      </c>
      <c r="AF58" s="12">
        <f t="shared" si="31"/>
        <v>260.4881321353032</v>
      </c>
      <c r="AG58" s="12">
        <f t="shared" si="32"/>
        <v>355.19393278949042</v>
      </c>
      <c r="AH58" s="13">
        <f t="shared" si="11"/>
        <v>135551.65761606436</v>
      </c>
      <c r="AI58" s="14">
        <f t="shared" si="12"/>
        <v>1</v>
      </c>
      <c r="AJ58" s="2">
        <f t="shared" si="13"/>
        <v>43</v>
      </c>
      <c r="AK58" s="12">
        <f t="shared" si="1"/>
        <v>-58.884389042302701</v>
      </c>
      <c r="AL58" s="12">
        <f t="shared" si="2"/>
        <v>-88.85447166081957</v>
      </c>
      <c r="AM58" s="12">
        <f t="shared" si="3"/>
        <v>29.970082618516869</v>
      </c>
      <c r="AN58" s="12">
        <f t="shared" si="4"/>
        <v>-1388.8637627283751</v>
      </c>
      <c r="AO58" s="12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70"/>
    </row>
    <row r="59" spans="1:52" x14ac:dyDescent="0.45">
      <c r="A59" s="2">
        <v>4</v>
      </c>
      <c r="B59" s="2">
        <v>44</v>
      </c>
      <c r="C59" s="12">
        <f t="shared" si="34"/>
        <v>674.56645396712031</v>
      </c>
      <c r="D59" s="12">
        <f t="shared" si="35"/>
        <v>368.88022781169877</v>
      </c>
      <c r="E59" s="12">
        <f t="shared" si="36"/>
        <v>305.68622615542159</v>
      </c>
      <c r="F59" s="12">
        <f t="shared" si="5"/>
        <v>147246.40489852408</v>
      </c>
      <c r="G59" s="1">
        <v>0</v>
      </c>
      <c r="H59" s="12">
        <f t="shared" si="14"/>
        <v>631.507056336093</v>
      </c>
      <c r="I59" s="12">
        <f t="shared" si="15"/>
        <v>345.33360714274079</v>
      </c>
      <c r="J59" s="12">
        <f t="shared" si="16"/>
        <v>286.17344919335227</v>
      </c>
      <c r="K59" s="13">
        <f t="shared" si="17"/>
        <v>137847.26940790296</v>
      </c>
      <c r="L59" s="15">
        <f t="shared" si="6"/>
        <v>0</v>
      </c>
      <c r="M59" s="3">
        <f t="shared" si="33"/>
        <v>283.0870755058271</v>
      </c>
      <c r="N59" s="12">
        <f t="shared" si="18"/>
        <v>674.56645396711042</v>
      </c>
      <c r="O59" s="12">
        <f t="shared" si="19"/>
        <v>341.86828455543002</v>
      </c>
      <c r="P59" s="12">
        <f t="shared" si="20"/>
        <v>332.69816941168045</v>
      </c>
      <c r="Q59" s="13">
        <f t="shared" si="7"/>
        <v>136414.61565276032</v>
      </c>
      <c r="R59" s="14">
        <f t="shared" si="8"/>
        <v>1</v>
      </c>
      <c r="S59" s="2">
        <v>44</v>
      </c>
      <c r="T59" s="12">
        <f t="shared" si="21"/>
        <v>615.68206492481772</v>
      </c>
      <c r="U59" s="12">
        <f t="shared" si="22"/>
        <v>280.14618577707301</v>
      </c>
      <c r="V59" s="12">
        <f t="shared" si="23"/>
        <v>335.53587914774471</v>
      </c>
      <c r="W59" s="12">
        <f t="shared" si="9"/>
        <v>145827.69148280341</v>
      </c>
      <c r="X59" s="78">
        <f t="shared" si="10"/>
        <v>0</v>
      </c>
      <c r="Y59" s="12">
        <f t="shared" si="24"/>
        <v>576.27903664834503</v>
      </c>
      <c r="Z59" s="12">
        <f t="shared" si="25"/>
        <v>262.21711376314664</v>
      </c>
      <c r="AA59" s="12">
        <f t="shared" si="26"/>
        <v>314.06192288519844</v>
      </c>
      <c r="AB59" s="13">
        <f t="shared" si="27"/>
        <v>136494.86699701741</v>
      </c>
      <c r="AC59" s="15">
        <f t="shared" si="28"/>
        <v>0</v>
      </c>
      <c r="AD59" s="3">
        <f t="shared" si="29"/>
        <v>286.26630494952019</v>
      </c>
      <c r="AE59" s="12">
        <f t="shared" si="30"/>
        <v>615.68206492479362</v>
      </c>
      <c r="AF59" s="12">
        <f t="shared" si="31"/>
        <v>259.80734376412335</v>
      </c>
      <c r="AG59" s="12">
        <f t="shared" si="32"/>
        <v>355.87472116067028</v>
      </c>
      <c r="AH59" s="13">
        <f t="shared" si="11"/>
        <v>135195.78289490368</v>
      </c>
      <c r="AI59" s="14">
        <f t="shared" si="12"/>
        <v>1</v>
      </c>
      <c r="AJ59" s="2">
        <f t="shared" si="13"/>
        <v>44</v>
      </c>
      <c r="AK59" s="12">
        <f t="shared" si="1"/>
        <v>-58.884389042302587</v>
      </c>
      <c r="AL59" s="12">
        <f t="shared" si="2"/>
        <v>-88.734042034625759</v>
      </c>
      <c r="AM59" s="12">
        <f t="shared" si="3"/>
        <v>29.849652992323115</v>
      </c>
      <c r="AN59" s="12">
        <f t="shared" si="4"/>
        <v>-1418.7134157206747</v>
      </c>
      <c r="AO59" s="12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70"/>
    </row>
    <row r="60" spans="1:52" x14ac:dyDescent="0.45">
      <c r="A60" s="2">
        <v>4</v>
      </c>
      <c r="B60" s="2">
        <v>45</v>
      </c>
      <c r="C60" s="12">
        <f t="shared" si="34"/>
        <v>674.56645396712031</v>
      </c>
      <c r="D60" s="12">
        <f t="shared" si="35"/>
        <v>368.11601224631022</v>
      </c>
      <c r="E60" s="12">
        <f t="shared" si="36"/>
        <v>306.45044172081015</v>
      </c>
      <c r="F60" s="12">
        <f t="shared" si="5"/>
        <v>146939.95445680327</v>
      </c>
      <c r="G60" s="1">
        <v>0</v>
      </c>
      <c r="H60" s="12">
        <f t="shared" si="14"/>
        <v>631.507056336093</v>
      </c>
      <c r="I60" s="12">
        <f t="shared" si="15"/>
        <v>344.61817351975742</v>
      </c>
      <c r="J60" s="12">
        <f t="shared" si="16"/>
        <v>286.88888281633564</v>
      </c>
      <c r="K60" s="13">
        <f t="shared" si="17"/>
        <v>137560.38052508663</v>
      </c>
      <c r="L60" s="15">
        <f t="shared" si="6"/>
        <v>0</v>
      </c>
      <c r="M60" s="3">
        <f t="shared" si="33"/>
        <v>282.08707550582704</v>
      </c>
      <c r="N60" s="12">
        <f t="shared" si="18"/>
        <v>674.56645396711042</v>
      </c>
      <c r="O60" s="12">
        <f t="shared" si="19"/>
        <v>341.03653913190078</v>
      </c>
      <c r="P60" s="12">
        <f t="shared" si="20"/>
        <v>333.52991483520964</v>
      </c>
      <c r="Q60" s="13">
        <f t="shared" si="7"/>
        <v>136081.08573792511</v>
      </c>
      <c r="R60" s="14">
        <f t="shared" si="8"/>
        <v>1</v>
      </c>
      <c r="S60" s="2">
        <v>45</v>
      </c>
      <c r="T60" s="12">
        <f t="shared" si="21"/>
        <v>615.68206492481784</v>
      </c>
      <c r="U60" s="12">
        <f t="shared" si="22"/>
        <v>279.50307534203984</v>
      </c>
      <c r="V60" s="12">
        <f t="shared" si="23"/>
        <v>336.17898958277794</v>
      </c>
      <c r="W60" s="12">
        <f t="shared" si="9"/>
        <v>145491.51249322062</v>
      </c>
      <c r="X60" s="78">
        <f t="shared" si="10"/>
        <v>0</v>
      </c>
      <c r="Y60" s="12">
        <f t="shared" si="24"/>
        <v>576.27903664834514</v>
      </c>
      <c r="Z60" s="12">
        <f t="shared" si="25"/>
        <v>261.61516174428334</v>
      </c>
      <c r="AA60" s="12">
        <f t="shared" si="26"/>
        <v>314.66387490406186</v>
      </c>
      <c r="AB60" s="13">
        <f t="shared" si="27"/>
        <v>136180.20312211334</v>
      </c>
      <c r="AC60" s="15">
        <f t="shared" si="28"/>
        <v>0</v>
      </c>
      <c r="AD60" s="3">
        <f t="shared" si="29"/>
        <v>285.26630494952008</v>
      </c>
      <c r="AE60" s="12">
        <f t="shared" si="30"/>
        <v>615.68206492479374</v>
      </c>
      <c r="AF60" s="12">
        <f t="shared" si="31"/>
        <v>259.12525054856536</v>
      </c>
      <c r="AG60" s="12">
        <f t="shared" si="32"/>
        <v>356.55681437622837</v>
      </c>
      <c r="AH60" s="13">
        <f t="shared" si="11"/>
        <v>134839.22608052744</v>
      </c>
      <c r="AI60" s="14">
        <f t="shared" si="12"/>
        <v>1</v>
      </c>
      <c r="AJ60" s="2">
        <f t="shared" si="13"/>
        <v>45</v>
      </c>
      <c r="AK60" s="12">
        <f t="shared" si="1"/>
        <v>-58.884389042302473</v>
      </c>
      <c r="AL60" s="12">
        <f t="shared" si="2"/>
        <v>-88.612936904270384</v>
      </c>
      <c r="AM60" s="12">
        <f t="shared" si="3"/>
        <v>29.728547861967797</v>
      </c>
      <c r="AN60" s="12">
        <f t="shared" si="4"/>
        <v>-1448.4419635826489</v>
      </c>
      <c r="AO60" s="12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70"/>
    </row>
    <row r="61" spans="1:52" x14ac:dyDescent="0.45">
      <c r="A61" s="2">
        <v>4</v>
      </c>
      <c r="B61" s="2">
        <v>46</v>
      </c>
      <c r="C61" s="12">
        <f t="shared" si="34"/>
        <v>674.56645396712054</v>
      </c>
      <c r="D61" s="12">
        <f t="shared" si="35"/>
        <v>367.34988614200819</v>
      </c>
      <c r="E61" s="12">
        <f t="shared" si="36"/>
        <v>307.21656782511229</v>
      </c>
      <c r="F61" s="12">
        <f t="shared" si="5"/>
        <v>146632.73788897815</v>
      </c>
      <c r="G61" s="1">
        <v>0</v>
      </c>
      <c r="H61" s="12">
        <f t="shared" si="14"/>
        <v>631.50705633609311</v>
      </c>
      <c r="I61" s="12">
        <f t="shared" si="15"/>
        <v>343.90095131271659</v>
      </c>
      <c r="J61" s="12">
        <f t="shared" si="16"/>
        <v>287.60610502337659</v>
      </c>
      <c r="K61" s="13">
        <f t="shared" si="17"/>
        <v>137272.77442006324</v>
      </c>
      <c r="L61" s="15">
        <f t="shared" si="6"/>
        <v>0</v>
      </c>
      <c r="M61" s="3">
        <f t="shared" si="33"/>
        <v>281.08707550582693</v>
      </c>
      <c r="N61" s="12">
        <f t="shared" si="18"/>
        <v>674.56645396711065</v>
      </c>
      <c r="O61" s="12">
        <f t="shared" si="19"/>
        <v>340.20271434481276</v>
      </c>
      <c r="P61" s="12">
        <f t="shared" si="20"/>
        <v>334.36373962229783</v>
      </c>
      <c r="Q61" s="13">
        <f t="shared" si="7"/>
        <v>135746.72199830282</v>
      </c>
      <c r="R61" s="14">
        <f t="shared" si="8"/>
        <v>1</v>
      </c>
      <c r="S61" s="2">
        <v>46</v>
      </c>
      <c r="T61" s="12">
        <f t="shared" si="21"/>
        <v>615.68206492481772</v>
      </c>
      <c r="U61" s="12">
        <f t="shared" si="22"/>
        <v>278.85873227867285</v>
      </c>
      <c r="V61" s="12">
        <f t="shared" si="23"/>
        <v>336.82333264614488</v>
      </c>
      <c r="W61" s="12">
        <f t="shared" si="9"/>
        <v>145154.68916057449</v>
      </c>
      <c r="X61" s="78">
        <f t="shared" si="10"/>
        <v>0</v>
      </c>
      <c r="Y61" s="12">
        <f t="shared" si="24"/>
        <v>576.27903664834503</v>
      </c>
      <c r="Z61" s="12">
        <f t="shared" si="25"/>
        <v>261.01205598405056</v>
      </c>
      <c r="AA61" s="12">
        <f t="shared" si="26"/>
        <v>315.26698066429452</v>
      </c>
      <c r="AB61" s="13">
        <f t="shared" si="27"/>
        <v>135864.93614144906</v>
      </c>
      <c r="AC61" s="15">
        <f t="shared" si="28"/>
        <v>0</v>
      </c>
      <c r="AD61" s="3">
        <f t="shared" si="29"/>
        <v>284.26630494952013</v>
      </c>
      <c r="AE61" s="12">
        <f t="shared" si="30"/>
        <v>615.68206492479362</v>
      </c>
      <c r="AF61" s="12">
        <f t="shared" si="31"/>
        <v>258.44184998767759</v>
      </c>
      <c r="AG61" s="12">
        <f t="shared" si="32"/>
        <v>357.24021493711604</v>
      </c>
      <c r="AH61" s="13">
        <f t="shared" si="11"/>
        <v>134481.98586559034</v>
      </c>
      <c r="AI61" s="14">
        <f t="shared" si="12"/>
        <v>1</v>
      </c>
      <c r="AJ61" s="2">
        <f t="shared" si="13"/>
        <v>46</v>
      </c>
      <c r="AK61" s="12">
        <f t="shared" si="1"/>
        <v>-58.884389042302814</v>
      </c>
      <c r="AL61" s="12">
        <f t="shared" si="2"/>
        <v>-88.491153863335342</v>
      </c>
      <c r="AM61" s="12">
        <f t="shared" si="3"/>
        <v>29.606764821032584</v>
      </c>
      <c r="AN61" s="12">
        <f t="shared" si="4"/>
        <v>-1478.0487284036644</v>
      </c>
      <c r="AO61" s="12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70"/>
    </row>
    <row r="62" spans="1:52" x14ac:dyDescent="0.45">
      <c r="A62" s="2">
        <v>4</v>
      </c>
      <c r="B62" s="2">
        <v>47</v>
      </c>
      <c r="C62" s="12">
        <f t="shared" si="34"/>
        <v>674.56645396712031</v>
      </c>
      <c r="D62" s="12">
        <f t="shared" si="35"/>
        <v>366.5818447224454</v>
      </c>
      <c r="E62" s="12">
        <f t="shared" si="36"/>
        <v>307.98460924467503</v>
      </c>
      <c r="F62" s="12">
        <f t="shared" si="5"/>
        <v>146324.75327973347</v>
      </c>
      <c r="G62" s="1">
        <v>0</v>
      </c>
      <c r="H62" s="12">
        <f t="shared" si="14"/>
        <v>631.507056336093</v>
      </c>
      <c r="I62" s="12">
        <f t="shared" si="15"/>
        <v>343.18193605015813</v>
      </c>
      <c r="J62" s="12">
        <f t="shared" si="16"/>
        <v>288.32512028593493</v>
      </c>
      <c r="K62" s="13">
        <f t="shared" si="17"/>
        <v>136984.4492997773</v>
      </c>
      <c r="L62" s="15">
        <f t="shared" si="6"/>
        <v>0</v>
      </c>
      <c r="M62" s="3">
        <f t="shared" si="33"/>
        <v>280.08707550582704</v>
      </c>
      <c r="N62" s="12">
        <f t="shared" si="18"/>
        <v>674.56645396711042</v>
      </c>
      <c r="O62" s="12">
        <f t="shared" si="19"/>
        <v>339.36680499575704</v>
      </c>
      <c r="P62" s="12">
        <f t="shared" si="20"/>
        <v>335.19964897135338</v>
      </c>
      <c r="Q62" s="13">
        <f t="shared" si="7"/>
        <v>135411.52234933147</v>
      </c>
      <c r="R62" s="14">
        <f t="shared" si="8"/>
        <v>1</v>
      </c>
      <c r="S62" s="2">
        <v>47</v>
      </c>
      <c r="T62" s="12">
        <f t="shared" si="21"/>
        <v>615.68206492481784</v>
      </c>
      <c r="U62" s="12">
        <f t="shared" si="22"/>
        <v>278.21315422443445</v>
      </c>
      <c r="V62" s="12">
        <f t="shared" si="23"/>
        <v>337.46891070038339</v>
      </c>
      <c r="W62" s="12">
        <f t="shared" si="9"/>
        <v>144817.22024987411</v>
      </c>
      <c r="X62" s="78">
        <f t="shared" si="10"/>
        <v>0</v>
      </c>
      <c r="Y62" s="12">
        <f t="shared" si="24"/>
        <v>576.27903664834514</v>
      </c>
      <c r="Z62" s="12">
        <f t="shared" si="25"/>
        <v>260.40779427111067</v>
      </c>
      <c r="AA62" s="12">
        <f t="shared" si="26"/>
        <v>315.87124237723452</v>
      </c>
      <c r="AB62" s="13">
        <f t="shared" si="27"/>
        <v>135549.06489907182</v>
      </c>
      <c r="AC62" s="15">
        <f t="shared" si="28"/>
        <v>0</v>
      </c>
      <c r="AD62" s="3">
        <f t="shared" si="29"/>
        <v>283.26630494952008</v>
      </c>
      <c r="AE62" s="12">
        <f t="shared" si="30"/>
        <v>615.68206492479374</v>
      </c>
      <c r="AF62" s="12">
        <f t="shared" si="31"/>
        <v>257.7571395757148</v>
      </c>
      <c r="AG62" s="12">
        <f t="shared" si="32"/>
        <v>357.92492534907893</v>
      </c>
      <c r="AH62" s="13">
        <f t="shared" si="11"/>
        <v>134124.06094024127</v>
      </c>
      <c r="AI62" s="14">
        <f t="shared" si="12"/>
        <v>1</v>
      </c>
      <c r="AJ62" s="2">
        <f t="shared" si="13"/>
        <v>47</v>
      </c>
      <c r="AK62" s="12">
        <f t="shared" si="1"/>
        <v>-58.884389042302473</v>
      </c>
      <c r="AL62" s="12">
        <f t="shared" si="2"/>
        <v>-88.368690498010949</v>
      </c>
      <c r="AM62" s="12">
        <f t="shared" si="3"/>
        <v>29.484301455708362</v>
      </c>
      <c r="AN62" s="12">
        <f t="shared" si="4"/>
        <v>-1507.5330298593617</v>
      </c>
      <c r="AO62" s="12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70"/>
    </row>
    <row r="63" spans="1:52" x14ac:dyDescent="0.45">
      <c r="A63" s="2">
        <v>4</v>
      </c>
      <c r="B63" s="2">
        <v>48</v>
      </c>
      <c r="C63" s="12">
        <f t="shared" si="34"/>
        <v>674.56645396712031</v>
      </c>
      <c r="D63" s="12">
        <f t="shared" si="35"/>
        <v>365.81188319933369</v>
      </c>
      <c r="E63" s="12">
        <f t="shared" si="36"/>
        <v>308.75457076778667</v>
      </c>
      <c r="F63" s="12">
        <f t="shared" si="5"/>
        <v>146015.99870896569</v>
      </c>
      <c r="G63" s="1">
        <v>0</v>
      </c>
      <c r="H63" s="12">
        <f t="shared" si="14"/>
        <v>631.507056336093</v>
      </c>
      <c r="I63" s="12">
        <f t="shared" si="15"/>
        <v>342.46112324944329</v>
      </c>
      <c r="J63" s="12">
        <f t="shared" si="16"/>
        <v>289.04593308664977</v>
      </c>
      <c r="K63" s="13">
        <f t="shared" si="17"/>
        <v>136695.40336669065</v>
      </c>
      <c r="L63" s="15">
        <f t="shared" si="6"/>
        <v>0</v>
      </c>
      <c r="M63" s="3">
        <f t="shared" si="33"/>
        <v>279.0870755058271</v>
      </c>
      <c r="N63" s="12">
        <f t="shared" si="18"/>
        <v>674.56645396711042</v>
      </c>
      <c r="O63" s="12">
        <f t="shared" si="19"/>
        <v>338.52880587332868</v>
      </c>
      <c r="P63" s="12">
        <f t="shared" si="20"/>
        <v>336.03764809378168</v>
      </c>
      <c r="Q63" s="13">
        <f t="shared" si="7"/>
        <v>135075.4847012377</v>
      </c>
      <c r="R63" s="14">
        <f t="shared" si="8"/>
        <v>1</v>
      </c>
      <c r="S63" s="2">
        <v>48</v>
      </c>
      <c r="T63" s="12">
        <f t="shared" si="21"/>
        <v>615.68206492481784</v>
      </c>
      <c r="U63" s="12">
        <f t="shared" si="22"/>
        <v>277.56633881225872</v>
      </c>
      <c r="V63" s="12">
        <f t="shared" si="23"/>
        <v>338.11572611255912</v>
      </c>
      <c r="W63" s="12">
        <f t="shared" si="9"/>
        <v>144479.10452376155</v>
      </c>
      <c r="X63" s="78">
        <f t="shared" si="10"/>
        <v>0</v>
      </c>
      <c r="Y63" s="12">
        <f t="shared" si="24"/>
        <v>576.27903664834514</v>
      </c>
      <c r="Z63" s="12">
        <f t="shared" si="25"/>
        <v>259.80237438988763</v>
      </c>
      <c r="AA63" s="12">
        <f t="shared" si="26"/>
        <v>316.47666225845757</v>
      </c>
      <c r="AB63" s="13">
        <f t="shared" si="27"/>
        <v>135232.58823681335</v>
      </c>
      <c r="AC63" s="15">
        <f t="shared" si="28"/>
        <v>0</v>
      </c>
      <c r="AD63" s="3">
        <f t="shared" si="29"/>
        <v>282.26630494952019</v>
      </c>
      <c r="AE63" s="12">
        <f t="shared" si="30"/>
        <v>615.68206492479362</v>
      </c>
      <c r="AF63" s="12">
        <f t="shared" si="31"/>
        <v>257.0711168021291</v>
      </c>
      <c r="AG63" s="12">
        <f t="shared" si="32"/>
        <v>358.61094812266452</v>
      </c>
      <c r="AH63" s="13">
        <f t="shared" si="11"/>
        <v>133765.44999211861</v>
      </c>
      <c r="AI63" s="14">
        <f t="shared" si="12"/>
        <v>1</v>
      </c>
      <c r="AJ63" s="2">
        <f t="shared" si="13"/>
        <v>48</v>
      </c>
      <c r="AK63" s="12">
        <f t="shared" si="1"/>
        <v>-58.884389042302473</v>
      </c>
      <c r="AL63" s="12">
        <f t="shared" si="2"/>
        <v>-88.245544387074972</v>
      </c>
      <c r="AM63" s="12">
        <f t="shared" si="3"/>
        <v>29.361155344772442</v>
      </c>
      <c r="AN63" s="12">
        <f t="shared" si="4"/>
        <v>-1536.8941852041462</v>
      </c>
      <c r="AO63" s="12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70"/>
    </row>
    <row r="64" spans="1:52" x14ac:dyDescent="0.45">
      <c r="A64" s="2">
        <v>5</v>
      </c>
      <c r="B64" s="2">
        <v>49</v>
      </c>
      <c r="C64" s="12">
        <f t="shared" si="34"/>
        <v>674.56645396712054</v>
      </c>
      <c r="D64" s="12">
        <f t="shared" si="35"/>
        <v>365.03999677241421</v>
      </c>
      <c r="E64" s="12">
        <f t="shared" si="36"/>
        <v>309.52645719470621</v>
      </c>
      <c r="F64" s="12">
        <f t="shared" si="5"/>
        <v>145706.47225177099</v>
      </c>
      <c r="G64" s="1">
        <v>0</v>
      </c>
      <c r="H64" s="12">
        <f t="shared" si="14"/>
        <v>631.507056336093</v>
      </c>
      <c r="I64" s="12">
        <f t="shared" si="15"/>
        <v>341.73850841672663</v>
      </c>
      <c r="J64" s="12">
        <f t="shared" si="16"/>
        <v>289.76854791936643</v>
      </c>
      <c r="K64" s="13">
        <f t="shared" si="17"/>
        <v>136405.63481877127</v>
      </c>
      <c r="L64" s="15">
        <f t="shared" si="6"/>
        <v>0</v>
      </c>
      <c r="M64" s="3">
        <f t="shared" si="33"/>
        <v>278.08707550582699</v>
      </c>
      <c r="N64" s="12">
        <f t="shared" si="18"/>
        <v>674.56645396711065</v>
      </c>
      <c r="O64" s="12">
        <f t="shared" si="19"/>
        <v>337.68871175309425</v>
      </c>
      <c r="P64" s="12">
        <f t="shared" si="20"/>
        <v>336.87774221401634</v>
      </c>
      <c r="Q64" s="13">
        <f>Q63-P64-L64</f>
        <v>134738.60695902369</v>
      </c>
      <c r="R64" s="14">
        <f t="shared" si="8"/>
        <v>1</v>
      </c>
      <c r="S64" s="2">
        <v>49</v>
      </c>
      <c r="T64" s="12">
        <f t="shared" si="21"/>
        <v>615.68206492481795</v>
      </c>
      <c r="U64" s="12">
        <f t="shared" si="22"/>
        <v>276.91828367054296</v>
      </c>
      <c r="V64" s="12">
        <f t="shared" si="23"/>
        <v>338.76378125427499</v>
      </c>
      <c r="W64" s="12">
        <f t="shared" si="9"/>
        <v>144140.34074250728</v>
      </c>
      <c r="X64" s="78">
        <f t="shared" si="10"/>
        <v>0</v>
      </c>
      <c r="Y64" s="12">
        <f t="shared" si="24"/>
        <v>576.27903664834514</v>
      </c>
      <c r="Z64" s="12">
        <f t="shared" si="25"/>
        <v>259.1957941205589</v>
      </c>
      <c r="AA64" s="12">
        <f t="shared" si="26"/>
        <v>317.0832425277863</v>
      </c>
      <c r="AB64" s="13">
        <f t="shared" si="27"/>
        <v>134915.50499428555</v>
      </c>
      <c r="AC64" s="15">
        <f t="shared" si="28"/>
        <v>0</v>
      </c>
      <c r="AD64" s="3">
        <f t="shared" si="29"/>
        <v>281.26630494952013</v>
      </c>
      <c r="AE64" s="12">
        <f t="shared" si="30"/>
        <v>615.68206492479385</v>
      </c>
      <c r="AF64" s="12">
        <f t="shared" si="31"/>
        <v>256.38377915156065</v>
      </c>
      <c r="AG64" s="12">
        <f t="shared" si="32"/>
        <v>359.29828577323315</v>
      </c>
      <c r="AH64" s="13">
        <f>AH63-AG64-AC64</f>
        <v>133406.15170634538</v>
      </c>
      <c r="AI64" s="14">
        <f t="shared" si="12"/>
        <v>1</v>
      </c>
      <c r="AJ64" s="2">
        <f t="shared" si="13"/>
        <v>49</v>
      </c>
      <c r="AK64" s="12">
        <f t="shared" si="1"/>
        <v>-58.884389042302587</v>
      </c>
      <c r="AL64" s="12">
        <f t="shared" si="2"/>
        <v>-88.121713101871251</v>
      </c>
      <c r="AM64" s="12">
        <f t="shared" si="3"/>
        <v>29.237324059568778</v>
      </c>
      <c r="AN64" s="12">
        <f t="shared" si="4"/>
        <v>-1566.1315092637087</v>
      </c>
      <c r="AO64" s="12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70"/>
    </row>
    <row r="65" spans="1:52" x14ac:dyDescent="0.45">
      <c r="A65" s="2">
        <v>5</v>
      </c>
      <c r="B65" s="2">
        <v>50</v>
      </c>
      <c r="C65" s="12">
        <f t="shared" si="34"/>
        <v>674.56645396712054</v>
      </c>
      <c r="D65" s="12">
        <f t="shared" si="35"/>
        <v>364.26618062942748</v>
      </c>
      <c r="E65" s="12">
        <f t="shared" si="36"/>
        <v>310.30027333769294</v>
      </c>
      <c r="F65" s="12">
        <f t="shared" si="5"/>
        <v>145396.1719784333</v>
      </c>
      <c r="G65" s="1">
        <v>0</v>
      </c>
      <c r="H65" s="12">
        <f t="shared" si="14"/>
        <v>631.507056336093</v>
      </c>
      <c r="I65" s="12">
        <f t="shared" si="15"/>
        <v>341.01408704692818</v>
      </c>
      <c r="J65" s="12">
        <f t="shared" si="16"/>
        <v>290.49296928916482</v>
      </c>
      <c r="K65" s="13">
        <f t="shared" si="17"/>
        <v>136115.14184948211</v>
      </c>
      <c r="L65" s="15">
        <f t="shared" si="6"/>
        <v>0</v>
      </c>
      <c r="M65" s="3">
        <f t="shared" si="33"/>
        <v>277.0870755058271</v>
      </c>
      <c r="N65" s="12">
        <f t="shared" si="18"/>
        <v>674.56645396711053</v>
      </c>
      <c r="O65" s="12">
        <f t="shared" si="19"/>
        <v>336.84651739755924</v>
      </c>
      <c r="P65" s="12">
        <f t="shared" si="20"/>
        <v>337.71993656955129</v>
      </c>
      <c r="Q65" s="13">
        <f t="shared" si="7"/>
        <v>134400.88702245415</v>
      </c>
      <c r="R65" s="14">
        <f t="shared" si="8"/>
        <v>1</v>
      </c>
      <c r="S65" s="2">
        <v>50</v>
      </c>
      <c r="T65" s="12">
        <f t="shared" si="21"/>
        <v>615.68206492481795</v>
      </c>
      <c r="U65" s="12">
        <f t="shared" si="22"/>
        <v>276.26898642313893</v>
      </c>
      <c r="V65" s="12">
        <f t="shared" si="23"/>
        <v>339.41307850167902</v>
      </c>
      <c r="W65" s="12">
        <f t="shared" si="9"/>
        <v>143800.92766400561</v>
      </c>
      <c r="X65" s="78">
        <f t="shared" si="10"/>
        <v>0</v>
      </c>
      <c r="Y65" s="12">
        <f t="shared" si="24"/>
        <v>576.27903664834514</v>
      </c>
      <c r="Z65" s="12">
        <f t="shared" si="25"/>
        <v>258.58805123904727</v>
      </c>
      <c r="AA65" s="12">
        <f t="shared" si="26"/>
        <v>317.69098540929787</v>
      </c>
      <c r="AB65" s="13">
        <f t="shared" si="27"/>
        <v>134597.81400887624</v>
      </c>
      <c r="AC65" s="15">
        <f t="shared" si="28"/>
        <v>0</v>
      </c>
      <c r="AD65" s="3">
        <f t="shared" si="29"/>
        <v>280.26630494952013</v>
      </c>
      <c r="AE65" s="12">
        <f t="shared" si="30"/>
        <v>615.68206492479374</v>
      </c>
      <c r="AF65" s="12">
        <f t="shared" si="31"/>
        <v>255.69512410382862</v>
      </c>
      <c r="AG65" s="12">
        <f t="shared" si="32"/>
        <v>359.98694082096512</v>
      </c>
      <c r="AH65" s="13">
        <f t="shared" si="11"/>
        <v>133046.16476552442</v>
      </c>
      <c r="AI65" s="14">
        <f t="shared" si="12"/>
        <v>1</v>
      </c>
      <c r="AJ65" s="2">
        <f t="shared" si="13"/>
        <v>50</v>
      </c>
      <c r="AK65" s="12">
        <f t="shared" si="1"/>
        <v>-58.884389042302587</v>
      </c>
      <c r="AL65" s="12">
        <f t="shared" si="2"/>
        <v>-87.997194206288555</v>
      </c>
      <c r="AM65" s="12">
        <f t="shared" si="3"/>
        <v>29.112805163986081</v>
      </c>
      <c r="AN65" s="12">
        <f t="shared" si="4"/>
        <v>-1595.2443144276913</v>
      </c>
      <c r="AO65" s="12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70"/>
    </row>
    <row r="66" spans="1:52" x14ac:dyDescent="0.45">
      <c r="A66" s="2">
        <v>5</v>
      </c>
      <c r="B66" s="2">
        <v>51</v>
      </c>
      <c r="C66" s="12">
        <f t="shared" si="34"/>
        <v>674.56645396712031</v>
      </c>
      <c r="D66" s="12">
        <f t="shared" si="35"/>
        <v>363.49042994608322</v>
      </c>
      <c r="E66" s="12">
        <f t="shared" si="36"/>
        <v>311.07602402103714</v>
      </c>
      <c r="F66" s="12">
        <f t="shared" si="5"/>
        <v>145085.09595441225</v>
      </c>
      <c r="G66" s="1">
        <v>0</v>
      </c>
      <c r="H66" s="12">
        <f t="shared" si="14"/>
        <v>631.50705633609289</v>
      </c>
      <c r="I66" s="12">
        <f t="shared" si="15"/>
        <v>340.2878546237053</v>
      </c>
      <c r="J66" s="12">
        <f t="shared" si="16"/>
        <v>291.21920171238764</v>
      </c>
      <c r="K66" s="13">
        <f t="shared" si="17"/>
        <v>135823.92264776974</v>
      </c>
      <c r="L66" s="15">
        <f t="shared" si="6"/>
        <v>0</v>
      </c>
      <c r="M66" s="3">
        <f t="shared" si="33"/>
        <v>276.08707550582722</v>
      </c>
      <c r="N66" s="12">
        <f t="shared" si="18"/>
        <v>674.56645396711019</v>
      </c>
      <c r="O66" s="12">
        <f t="shared" si="19"/>
        <v>336.00221755613535</v>
      </c>
      <c r="P66" s="12">
        <f t="shared" si="20"/>
        <v>338.5642364109749</v>
      </c>
      <c r="Q66" s="13">
        <f t="shared" si="7"/>
        <v>134062.32278604317</v>
      </c>
      <c r="R66" s="14">
        <f t="shared" si="8"/>
        <v>1</v>
      </c>
      <c r="S66" s="2">
        <v>51</v>
      </c>
      <c r="T66" s="12">
        <f t="shared" si="21"/>
        <v>615.68206492481795</v>
      </c>
      <c r="U66" s="12">
        <f t="shared" si="22"/>
        <v>275.61844468934407</v>
      </c>
      <c r="V66" s="12">
        <f t="shared" si="23"/>
        <v>340.06362023547388</v>
      </c>
      <c r="W66" s="12">
        <f t="shared" si="9"/>
        <v>143460.86404377013</v>
      </c>
      <c r="X66" s="78">
        <f t="shared" si="10"/>
        <v>0</v>
      </c>
      <c r="Y66" s="12">
        <f t="shared" si="24"/>
        <v>576.27903664834503</v>
      </c>
      <c r="Z66" s="12">
        <f t="shared" si="25"/>
        <v>257.9791435170128</v>
      </c>
      <c r="AA66" s="12">
        <f t="shared" si="26"/>
        <v>318.29989313133234</v>
      </c>
      <c r="AB66" s="13">
        <f t="shared" si="27"/>
        <v>134279.51411574491</v>
      </c>
      <c r="AC66" s="15">
        <f t="shared" si="28"/>
        <v>0</v>
      </c>
      <c r="AD66" s="3">
        <f t="shared" si="29"/>
        <v>279.26630494952019</v>
      </c>
      <c r="AE66" s="12">
        <f t="shared" si="30"/>
        <v>615.68206492479362</v>
      </c>
      <c r="AF66" s="12">
        <f t="shared" si="31"/>
        <v>255.00514913392178</v>
      </c>
      <c r="AG66" s="12">
        <f t="shared" si="32"/>
        <v>360.67691579087182</v>
      </c>
      <c r="AH66" s="13">
        <f t="shared" si="11"/>
        <v>132685.48784973353</v>
      </c>
      <c r="AI66" s="14">
        <f t="shared" si="12"/>
        <v>1</v>
      </c>
      <c r="AJ66" s="2">
        <f t="shared" si="13"/>
        <v>51</v>
      </c>
      <c r="AK66" s="12">
        <f t="shared" si="1"/>
        <v>-58.884389042302359</v>
      </c>
      <c r="AL66" s="12">
        <f t="shared" si="2"/>
        <v>-87.871985256739151</v>
      </c>
      <c r="AM66" s="12">
        <f t="shared" si="3"/>
        <v>28.987596214436735</v>
      </c>
      <c r="AN66" s="12">
        <f t="shared" si="4"/>
        <v>-1624.2319106421201</v>
      </c>
      <c r="AO66" s="12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70"/>
    </row>
    <row r="67" spans="1:52" x14ac:dyDescent="0.45">
      <c r="A67" s="2">
        <v>5</v>
      </c>
      <c r="B67" s="2">
        <v>52</v>
      </c>
      <c r="C67" s="12">
        <f t="shared" si="34"/>
        <v>674.56645396712031</v>
      </c>
      <c r="D67" s="12">
        <f t="shared" si="35"/>
        <v>362.71273988603065</v>
      </c>
      <c r="E67" s="12">
        <f t="shared" si="36"/>
        <v>311.85371408108978</v>
      </c>
      <c r="F67" s="12">
        <f t="shared" si="5"/>
        <v>144773.24224033116</v>
      </c>
      <c r="G67" s="1">
        <v>0</v>
      </c>
      <c r="H67" s="12">
        <f t="shared" si="14"/>
        <v>631.50705633609311</v>
      </c>
      <c r="I67" s="12">
        <f t="shared" si="15"/>
        <v>339.55980661942436</v>
      </c>
      <c r="J67" s="12">
        <f t="shared" si="16"/>
        <v>291.94724971666875</v>
      </c>
      <c r="K67" s="13">
        <f t="shared" si="17"/>
        <v>135531.97539805307</v>
      </c>
      <c r="L67" s="15">
        <f t="shared" si="6"/>
        <v>0</v>
      </c>
      <c r="M67" s="3">
        <f t="shared" si="33"/>
        <v>275.08707550582722</v>
      </c>
      <c r="N67" s="12">
        <f t="shared" si="18"/>
        <v>674.56645396711042</v>
      </c>
      <c r="O67" s="12">
        <f t="shared" si="19"/>
        <v>335.1558069651079</v>
      </c>
      <c r="P67" s="12">
        <f t="shared" si="20"/>
        <v>339.41064700200246</v>
      </c>
      <c r="Q67" s="13">
        <f t="shared" si="7"/>
        <v>133722.91213904117</v>
      </c>
      <c r="R67" s="14">
        <f t="shared" si="8"/>
        <v>1</v>
      </c>
      <c r="S67" s="2">
        <v>52</v>
      </c>
      <c r="T67" s="12">
        <f t="shared" si="21"/>
        <v>615.68206492481784</v>
      </c>
      <c r="U67" s="12">
        <f t="shared" si="22"/>
        <v>274.9666560838927</v>
      </c>
      <c r="V67" s="12">
        <f t="shared" si="23"/>
        <v>340.71540884092508</v>
      </c>
      <c r="W67" s="12">
        <f t="shared" si="9"/>
        <v>143120.14863492921</v>
      </c>
      <c r="X67" s="78">
        <f t="shared" si="10"/>
        <v>0</v>
      </c>
      <c r="Y67" s="12">
        <f t="shared" si="24"/>
        <v>576.27903664834503</v>
      </c>
      <c r="Z67" s="12">
        <f t="shared" si="25"/>
        <v>257.36906872184437</v>
      </c>
      <c r="AA67" s="12">
        <f t="shared" si="26"/>
        <v>318.90996792650066</v>
      </c>
      <c r="AB67" s="13">
        <f t="shared" si="27"/>
        <v>133960.60414781841</v>
      </c>
      <c r="AC67" s="15">
        <f t="shared" si="28"/>
        <v>0</v>
      </c>
      <c r="AD67" s="3">
        <f t="shared" si="29"/>
        <v>278.26630494952025</v>
      </c>
      <c r="AE67" s="12">
        <f t="shared" si="30"/>
        <v>615.68206492479351</v>
      </c>
      <c r="AF67" s="12">
        <f t="shared" si="31"/>
        <v>254.31385171198926</v>
      </c>
      <c r="AG67" s="12">
        <f t="shared" si="32"/>
        <v>361.36821321280428</v>
      </c>
      <c r="AH67" s="13">
        <f t="shared" si="11"/>
        <v>132324.11963652071</v>
      </c>
      <c r="AI67" s="14">
        <f t="shared" si="12"/>
        <v>1</v>
      </c>
      <c r="AJ67" s="2">
        <f t="shared" si="13"/>
        <v>52</v>
      </c>
      <c r="AK67" s="12">
        <f t="shared" si="1"/>
        <v>-58.884389042302473</v>
      </c>
      <c r="AL67" s="12">
        <f t="shared" si="2"/>
        <v>-87.746083802137946</v>
      </c>
      <c r="AM67" s="12">
        <f t="shared" si="3"/>
        <v>28.861694759835302</v>
      </c>
      <c r="AN67" s="12">
        <f t="shared" si="4"/>
        <v>-1653.0936054019548</v>
      </c>
      <c r="AO67" s="12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70"/>
    </row>
    <row r="68" spans="1:52" x14ac:dyDescent="0.45">
      <c r="A68" s="2">
        <v>5</v>
      </c>
      <c r="B68" s="2">
        <v>53</v>
      </c>
      <c r="C68" s="12">
        <f t="shared" si="34"/>
        <v>674.56645396712065</v>
      </c>
      <c r="D68" s="12">
        <f t="shared" si="35"/>
        <v>361.9331056008279</v>
      </c>
      <c r="E68" s="12">
        <f t="shared" si="36"/>
        <v>312.63334836629258</v>
      </c>
      <c r="F68" s="12">
        <f t="shared" si="5"/>
        <v>144460.60889196486</v>
      </c>
      <c r="G68" s="1">
        <v>0</v>
      </c>
      <c r="H68" s="12">
        <f t="shared" si="14"/>
        <v>631.50705633609323</v>
      </c>
      <c r="I68" s="12">
        <f t="shared" si="15"/>
        <v>338.82993849513269</v>
      </c>
      <c r="J68" s="12">
        <f t="shared" si="16"/>
        <v>292.67711784096048</v>
      </c>
      <c r="K68" s="13">
        <f t="shared" si="17"/>
        <v>135239.2982802121</v>
      </c>
      <c r="L68" s="15">
        <f t="shared" si="6"/>
        <v>0</v>
      </c>
      <c r="M68" s="3">
        <f t="shared" si="33"/>
        <v>274.0870755058271</v>
      </c>
      <c r="N68" s="12">
        <f t="shared" si="18"/>
        <v>674.56645396711053</v>
      </c>
      <c r="O68" s="12">
        <f t="shared" si="19"/>
        <v>334.30728034760295</v>
      </c>
      <c r="P68" s="12">
        <f t="shared" si="20"/>
        <v>340.25917361950758</v>
      </c>
      <c r="Q68" s="13">
        <f t="shared" si="7"/>
        <v>133382.65296542167</v>
      </c>
      <c r="R68" s="14">
        <f t="shared" si="8"/>
        <v>1</v>
      </c>
      <c r="S68" s="2">
        <v>53</v>
      </c>
      <c r="T68" s="12">
        <f t="shared" si="21"/>
        <v>615.68206492481795</v>
      </c>
      <c r="U68" s="12">
        <f t="shared" si="22"/>
        <v>274.31361821694765</v>
      </c>
      <c r="V68" s="12">
        <f t="shared" si="23"/>
        <v>341.36844670787031</v>
      </c>
      <c r="W68" s="12">
        <f t="shared" si="9"/>
        <v>142778.78018822134</v>
      </c>
      <c r="X68" s="78">
        <f t="shared" si="10"/>
        <v>0</v>
      </c>
      <c r="Y68" s="12">
        <f t="shared" si="24"/>
        <v>576.27903664834503</v>
      </c>
      <c r="Z68" s="12">
        <f t="shared" si="25"/>
        <v>256.75782461665193</v>
      </c>
      <c r="AA68" s="12">
        <f t="shared" si="26"/>
        <v>319.52121203169315</v>
      </c>
      <c r="AB68" s="13">
        <f t="shared" si="27"/>
        <v>133641.08293578672</v>
      </c>
      <c r="AC68" s="15">
        <f t="shared" si="28"/>
        <v>0</v>
      </c>
      <c r="AD68" s="3">
        <f t="shared" si="29"/>
        <v>277.26630494952013</v>
      </c>
      <c r="AE68" s="12">
        <f t="shared" si="30"/>
        <v>615.68206492479374</v>
      </c>
      <c r="AF68" s="12">
        <f t="shared" si="31"/>
        <v>253.62122930333135</v>
      </c>
      <c r="AG68" s="12">
        <f t="shared" si="32"/>
        <v>362.06083562146239</v>
      </c>
      <c r="AH68" s="13">
        <f t="shared" si="11"/>
        <v>131962.05880089925</v>
      </c>
      <c r="AI68" s="14">
        <f t="shared" si="12"/>
        <v>1</v>
      </c>
      <c r="AJ68" s="2">
        <f t="shared" si="13"/>
        <v>53</v>
      </c>
      <c r="AK68" s="12">
        <f t="shared" si="1"/>
        <v>-58.884389042302701</v>
      </c>
      <c r="AL68" s="12">
        <f t="shared" si="2"/>
        <v>-87.619487383880255</v>
      </c>
      <c r="AM68" s="12">
        <f t="shared" si="3"/>
        <v>28.735098341577725</v>
      </c>
      <c r="AN68" s="12">
        <f t="shared" si="4"/>
        <v>-1681.8287037435221</v>
      </c>
      <c r="AO68" s="12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70"/>
    </row>
    <row r="69" spans="1:52" x14ac:dyDescent="0.45">
      <c r="A69" s="2">
        <v>5</v>
      </c>
      <c r="B69" s="2">
        <v>54</v>
      </c>
      <c r="C69" s="12">
        <f t="shared" si="34"/>
        <v>674.56645396712054</v>
      </c>
      <c r="D69" s="12">
        <f t="shared" si="35"/>
        <v>361.15152222991213</v>
      </c>
      <c r="E69" s="12">
        <f t="shared" si="36"/>
        <v>313.41493173720824</v>
      </c>
      <c r="F69" s="12">
        <f t="shared" si="5"/>
        <v>144147.19396022765</v>
      </c>
      <c r="G69" s="1">
        <v>0</v>
      </c>
      <c r="H69" s="12">
        <f t="shared" si="14"/>
        <v>631.50705633609311</v>
      </c>
      <c r="I69" s="12">
        <f t="shared" si="15"/>
        <v>338.09824570053024</v>
      </c>
      <c r="J69" s="12">
        <f t="shared" si="16"/>
        <v>293.40881063556282</v>
      </c>
      <c r="K69" s="13">
        <f t="shared" si="17"/>
        <v>134945.88946957653</v>
      </c>
      <c r="L69" s="15">
        <f t="shared" si="6"/>
        <v>0</v>
      </c>
      <c r="M69" s="3">
        <f t="shared" si="33"/>
        <v>273.08707550582722</v>
      </c>
      <c r="N69" s="12">
        <f t="shared" si="18"/>
        <v>674.56645396711042</v>
      </c>
      <c r="O69" s="12">
        <f t="shared" si="19"/>
        <v>333.45663241355419</v>
      </c>
      <c r="P69" s="12">
        <f t="shared" si="20"/>
        <v>341.10982155355623</v>
      </c>
      <c r="Q69" s="13">
        <f t="shared" si="7"/>
        <v>133041.54314386813</v>
      </c>
      <c r="R69" s="14">
        <f t="shared" si="8"/>
        <v>1</v>
      </c>
      <c r="S69" s="2">
        <v>54</v>
      </c>
      <c r="T69" s="12">
        <f t="shared" si="21"/>
        <v>615.68206492481784</v>
      </c>
      <c r="U69" s="12">
        <f t="shared" si="22"/>
        <v>273.6593286940909</v>
      </c>
      <c r="V69" s="12">
        <f t="shared" si="23"/>
        <v>342.02273623072699</v>
      </c>
      <c r="W69" s="12">
        <f t="shared" si="9"/>
        <v>142436.75745199062</v>
      </c>
      <c r="X69" s="78">
        <f t="shared" si="10"/>
        <v>0</v>
      </c>
      <c r="Y69" s="12">
        <f t="shared" si="24"/>
        <v>576.27903664834491</v>
      </c>
      <c r="Z69" s="12">
        <f t="shared" si="25"/>
        <v>256.14540896025784</v>
      </c>
      <c r="AA69" s="12">
        <f t="shared" si="26"/>
        <v>320.13362768808719</v>
      </c>
      <c r="AB69" s="13">
        <f t="shared" si="27"/>
        <v>133320.94930809864</v>
      </c>
      <c r="AC69" s="15">
        <f t="shared" si="28"/>
        <v>0</v>
      </c>
      <c r="AD69" s="3">
        <f t="shared" si="29"/>
        <v>276.26630494952019</v>
      </c>
      <c r="AE69" s="12">
        <f t="shared" si="30"/>
        <v>615.68206492479362</v>
      </c>
      <c r="AF69" s="12">
        <f t="shared" si="31"/>
        <v>252.9272793683902</v>
      </c>
      <c r="AG69" s="12">
        <f t="shared" si="32"/>
        <v>362.75478555640336</v>
      </c>
      <c r="AH69" s="13">
        <f t="shared" si="11"/>
        <v>131599.30401534284</v>
      </c>
      <c r="AI69" s="14">
        <f t="shared" si="12"/>
        <v>1</v>
      </c>
      <c r="AJ69" s="2">
        <f t="shared" si="13"/>
        <v>54</v>
      </c>
      <c r="AK69" s="12">
        <f t="shared" si="1"/>
        <v>-58.884389042302701</v>
      </c>
      <c r="AL69" s="12">
        <f t="shared" si="2"/>
        <v>-87.492193535821229</v>
      </c>
      <c r="AM69" s="12">
        <f t="shared" si="3"/>
        <v>28.607804493518756</v>
      </c>
      <c r="AN69" s="12">
        <f t="shared" si="4"/>
        <v>-1710.436508237035</v>
      </c>
      <c r="AO69" s="12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70"/>
    </row>
    <row r="70" spans="1:52" x14ac:dyDescent="0.45">
      <c r="A70" s="2">
        <v>5</v>
      </c>
      <c r="B70" s="2">
        <v>55</v>
      </c>
      <c r="C70" s="12">
        <f t="shared" si="34"/>
        <v>674.5664539671202</v>
      </c>
      <c r="D70" s="12">
        <f t="shared" si="35"/>
        <v>360.36798490056913</v>
      </c>
      <c r="E70" s="12">
        <f t="shared" si="36"/>
        <v>314.19846906655113</v>
      </c>
      <c r="F70" s="12">
        <f t="shared" si="5"/>
        <v>143832.9954911611</v>
      </c>
      <c r="G70" s="1">
        <v>0</v>
      </c>
      <c r="H70" s="12">
        <f t="shared" si="14"/>
        <v>631.50705633609289</v>
      </c>
      <c r="I70" s="12">
        <f t="shared" si="15"/>
        <v>337.36472367394134</v>
      </c>
      <c r="J70" s="12">
        <f t="shared" si="16"/>
        <v>294.14233266215155</v>
      </c>
      <c r="K70" s="13">
        <f t="shared" si="17"/>
        <v>134651.74713691438</v>
      </c>
      <c r="L70" s="15">
        <f t="shared" si="6"/>
        <v>0</v>
      </c>
      <c r="M70" s="3">
        <f t="shared" si="33"/>
        <v>272.08707550582739</v>
      </c>
      <c r="N70" s="12">
        <f t="shared" si="18"/>
        <v>674.56645396711019</v>
      </c>
      <c r="O70" s="12">
        <f t="shared" si="19"/>
        <v>332.60385785967031</v>
      </c>
      <c r="P70" s="12">
        <f t="shared" si="20"/>
        <v>341.96259610743982</v>
      </c>
      <c r="Q70" s="13">
        <f>Q69-P70-L70</f>
        <v>132699.58054776068</v>
      </c>
      <c r="R70" s="14">
        <f t="shared" si="8"/>
        <v>1</v>
      </c>
      <c r="S70" s="2">
        <v>55</v>
      </c>
      <c r="T70" s="12">
        <f t="shared" si="21"/>
        <v>615.68206492481795</v>
      </c>
      <c r="U70" s="12">
        <f t="shared" si="22"/>
        <v>273.00378511631533</v>
      </c>
      <c r="V70" s="12">
        <f t="shared" si="23"/>
        <v>342.67827980850262</v>
      </c>
      <c r="W70" s="12">
        <f t="shared" si="9"/>
        <v>142094.07917218213</v>
      </c>
      <c r="X70" s="78">
        <f t="shared" si="10"/>
        <v>0</v>
      </c>
      <c r="Y70" s="12">
        <f t="shared" si="24"/>
        <v>576.27903664834503</v>
      </c>
      <c r="Z70" s="12">
        <f t="shared" si="25"/>
        <v>255.53181950718906</v>
      </c>
      <c r="AA70" s="12">
        <f t="shared" si="26"/>
        <v>320.74721714115606</v>
      </c>
      <c r="AB70" s="13">
        <f t="shared" si="27"/>
        <v>133000.20209095749</v>
      </c>
      <c r="AC70" s="15">
        <f t="shared" si="28"/>
        <v>0</v>
      </c>
      <c r="AD70" s="3">
        <f t="shared" si="29"/>
        <v>275.26630494952019</v>
      </c>
      <c r="AE70" s="12">
        <f t="shared" si="30"/>
        <v>615.68206492479351</v>
      </c>
      <c r="AF70" s="12">
        <f t="shared" si="31"/>
        <v>252.23199936274042</v>
      </c>
      <c r="AG70" s="12">
        <f t="shared" si="32"/>
        <v>363.45006556205311</v>
      </c>
      <c r="AH70" s="13">
        <f>AH69-AG70-AC70</f>
        <v>131235.85394978078</v>
      </c>
      <c r="AI70" s="14">
        <f t="shared" si="12"/>
        <v>1</v>
      </c>
      <c r="AJ70" s="2">
        <f t="shared" si="13"/>
        <v>55</v>
      </c>
      <c r="AK70" s="12">
        <f t="shared" si="1"/>
        <v>-58.884389042302246</v>
      </c>
      <c r="AL70" s="12">
        <f t="shared" si="2"/>
        <v>-87.364199784253799</v>
      </c>
      <c r="AM70" s="12">
        <f t="shared" si="3"/>
        <v>28.479810741951496</v>
      </c>
      <c r="AN70" s="12">
        <f t="shared" si="4"/>
        <v>-1738.9163189789688</v>
      </c>
      <c r="AO70" s="12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70"/>
    </row>
    <row r="71" spans="1:52" x14ac:dyDescent="0.45">
      <c r="A71" s="2">
        <v>5</v>
      </c>
      <c r="B71" s="2">
        <v>56</v>
      </c>
      <c r="C71" s="12">
        <f t="shared" si="34"/>
        <v>674.56645396712031</v>
      </c>
      <c r="D71" s="12">
        <f t="shared" si="35"/>
        <v>359.58248872790273</v>
      </c>
      <c r="E71" s="12">
        <f t="shared" si="36"/>
        <v>314.98396523921758</v>
      </c>
      <c r="F71" s="12">
        <f t="shared" si="5"/>
        <v>143518.01152592187</v>
      </c>
      <c r="G71" s="1">
        <v>0</v>
      </c>
      <c r="H71" s="12">
        <f t="shared" si="14"/>
        <v>631.507056336093</v>
      </c>
      <c r="I71" s="12">
        <f t="shared" si="15"/>
        <v>336.62936784228594</v>
      </c>
      <c r="J71" s="12">
        <f t="shared" si="16"/>
        <v>294.877688493807</v>
      </c>
      <c r="K71" s="13">
        <f t="shared" si="17"/>
        <v>134356.86944842056</v>
      </c>
      <c r="L71" s="15">
        <f t="shared" si="6"/>
        <v>0</v>
      </c>
      <c r="M71" s="3">
        <f t="shared" si="33"/>
        <v>271.08707550582733</v>
      </c>
      <c r="N71" s="12">
        <f t="shared" si="18"/>
        <v>674.56645396711008</v>
      </c>
      <c r="O71" s="12">
        <f t="shared" si="19"/>
        <v>331.74895136940171</v>
      </c>
      <c r="P71" s="12">
        <f t="shared" si="20"/>
        <v>342.81750259770837</v>
      </c>
      <c r="Q71" s="13">
        <f>Q70-P71-L71</f>
        <v>132356.76304516298</v>
      </c>
      <c r="R71" s="14">
        <f t="shared" si="8"/>
        <v>1</v>
      </c>
      <c r="S71" s="2">
        <v>56</v>
      </c>
      <c r="T71" s="12">
        <f t="shared" si="21"/>
        <v>615.68206492481795</v>
      </c>
      <c r="U71" s="12">
        <f t="shared" si="22"/>
        <v>272.34698508001571</v>
      </c>
      <c r="V71" s="12">
        <f t="shared" si="23"/>
        <v>343.33507984480218</v>
      </c>
      <c r="W71" s="12">
        <f t="shared" si="9"/>
        <v>141750.74409233732</v>
      </c>
      <c r="X71" s="78">
        <f t="shared" si="10"/>
        <v>0</v>
      </c>
      <c r="Y71" s="12">
        <f t="shared" si="24"/>
        <v>576.27903664834503</v>
      </c>
      <c r="Z71" s="12">
        <f t="shared" si="25"/>
        <v>254.91705400766853</v>
      </c>
      <c r="AA71" s="12">
        <f t="shared" si="26"/>
        <v>321.36198264067656</v>
      </c>
      <c r="AB71" s="13">
        <f t="shared" si="27"/>
        <v>132678.84010831683</v>
      </c>
      <c r="AC71" s="15">
        <f t="shared" si="28"/>
        <v>0</v>
      </c>
      <c r="AD71" s="3">
        <f t="shared" si="29"/>
        <v>274.26630494952013</v>
      </c>
      <c r="AE71" s="12">
        <f t="shared" si="30"/>
        <v>615.68206492479362</v>
      </c>
      <c r="AF71" s="12">
        <f t="shared" si="31"/>
        <v>251.53538673707982</v>
      </c>
      <c r="AG71" s="12">
        <f t="shared" si="32"/>
        <v>364.1466781877138</v>
      </c>
      <c r="AH71" s="13">
        <f>AH70-AG71-AC71</f>
        <v>130871.70727159307</v>
      </c>
      <c r="AI71" s="14">
        <f t="shared" si="12"/>
        <v>1</v>
      </c>
      <c r="AJ71" s="2">
        <f t="shared" si="13"/>
        <v>56</v>
      </c>
      <c r="AK71" s="12">
        <f t="shared" si="1"/>
        <v>-58.884389042302359</v>
      </c>
      <c r="AL71" s="12">
        <f t="shared" si="2"/>
        <v>-87.235503647887015</v>
      </c>
      <c r="AM71" s="12">
        <f t="shared" si="3"/>
        <v>28.351114605584598</v>
      </c>
      <c r="AN71" s="12">
        <f t="shared" si="4"/>
        <v>-1767.2674335845513</v>
      </c>
      <c r="AO71" s="12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70"/>
    </row>
    <row r="72" spans="1:52" x14ac:dyDescent="0.45">
      <c r="A72" s="2">
        <v>5</v>
      </c>
      <c r="B72" s="2">
        <v>57</v>
      </c>
      <c r="C72" s="12">
        <f t="shared" si="34"/>
        <v>674.56645396712031</v>
      </c>
      <c r="D72" s="12">
        <f t="shared" si="35"/>
        <v>358.79502881480471</v>
      </c>
      <c r="E72" s="12">
        <f t="shared" si="36"/>
        <v>315.7714251523156</v>
      </c>
      <c r="F72" s="12">
        <f t="shared" si="5"/>
        <v>143202.24010076956</v>
      </c>
      <c r="G72" s="1">
        <v>0</v>
      </c>
      <c r="H72" s="12">
        <f t="shared" si="14"/>
        <v>631.507056336093</v>
      </c>
      <c r="I72" s="12">
        <f t="shared" si="15"/>
        <v>335.89217362105143</v>
      </c>
      <c r="J72" s="12">
        <f t="shared" si="16"/>
        <v>295.61488271504152</v>
      </c>
      <c r="K72" s="13">
        <f t="shared" si="17"/>
        <v>134061.25456570552</v>
      </c>
      <c r="L72" s="15">
        <f t="shared" si="6"/>
        <v>0</v>
      </c>
      <c r="M72" s="3">
        <f t="shared" si="33"/>
        <v>270.08707550582733</v>
      </c>
      <c r="N72" s="12">
        <f t="shared" si="18"/>
        <v>674.56645396711031</v>
      </c>
      <c r="O72" s="12">
        <f t="shared" si="19"/>
        <v>330.89190761290746</v>
      </c>
      <c r="P72" s="12">
        <f t="shared" si="20"/>
        <v>343.67454635420285</v>
      </c>
      <c r="Q72" s="13">
        <f t="shared" si="7"/>
        <v>132013.08849880879</v>
      </c>
      <c r="R72" s="14">
        <f t="shared" si="8"/>
        <v>1</v>
      </c>
      <c r="S72" s="2">
        <v>57</v>
      </c>
      <c r="T72" s="12">
        <f t="shared" si="21"/>
        <v>615.68206492481784</v>
      </c>
      <c r="U72" s="12">
        <f t="shared" si="22"/>
        <v>271.68892617697986</v>
      </c>
      <c r="V72" s="12">
        <f t="shared" si="23"/>
        <v>343.99313874783803</v>
      </c>
      <c r="W72" s="12">
        <f t="shared" si="9"/>
        <v>141406.75095358948</v>
      </c>
      <c r="X72" s="78">
        <f t="shared" si="10"/>
        <v>0</v>
      </c>
      <c r="Y72" s="12">
        <f t="shared" si="24"/>
        <v>576.27903664834503</v>
      </c>
      <c r="Z72" s="12">
        <f t="shared" si="25"/>
        <v>254.30111020760725</v>
      </c>
      <c r="AA72" s="12">
        <f t="shared" si="26"/>
        <v>321.97792644073792</v>
      </c>
      <c r="AB72" s="13">
        <f t="shared" si="27"/>
        <v>132356.86218187609</v>
      </c>
      <c r="AC72" s="15">
        <f t="shared" si="28"/>
        <v>0</v>
      </c>
      <c r="AD72" s="3">
        <f t="shared" si="29"/>
        <v>273.26630494952019</v>
      </c>
      <c r="AE72" s="12">
        <f t="shared" si="30"/>
        <v>615.68206492479351</v>
      </c>
      <c r="AF72" s="12">
        <f t="shared" si="31"/>
        <v>250.83743893722007</v>
      </c>
      <c r="AG72" s="12">
        <f t="shared" si="32"/>
        <v>364.84462598757347</v>
      </c>
      <c r="AH72" s="13">
        <f t="shared" si="11"/>
        <v>130506.86264560549</v>
      </c>
      <c r="AI72" s="14">
        <f t="shared" si="12"/>
        <v>1</v>
      </c>
      <c r="AJ72" s="2">
        <f t="shared" si="13"/>
        <v>57</v>
      </c>
      <c r="AK72" s="12">
        <f t="shared" si="1"/>
        <v>-58.884389042302473</v>
      </c>
      <c r="AL72" s="12">
        <f t="shared" si="2"/>
        <v>-87.106102637824847</v>
      </c>
      <c r="AM72" s="12">
        <f t="shared" si="3"/>
        <v>28.221713595522431</v>
      </c>
      <c r="AN72" s="12">
        <f t="shared" si="4"/>
        <v>-1795.4891471800802</v>
      </c>
      <c r="AO72" s="12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70"/>
    </row>
    <row r="73" spans="1:52" x14ac:dyDescent="0.45">
      <c r="A73" s="2">
        <v>5</v>
      </c>
      <c r="B73" s="2">
        <v>58</v>
      </c>
      <c r="C73" s="12">
        <f t="shared" si="34"/>
        <v>674.56645396712031</v>
      </c>
      <c r="D73" s="12">
        <f t="shared" si="35"/>
        <v>358.00560025192391</v>
      </c>
      <c r="E73" s="12">
        <f t="shared" si="36"/>
        <v>316.5608537151964</v>
      </c>
      <c r="F73" s="12">
        <f t="shared" si="5"/>
        <v>142885.67924705436</v>
      </c>
      <c r="G73" s="1">
        <v>0</v>
      </c>
      <c r="H73" s="12">
        <f t="shared" si="14"/>
        <v>631.507056336093</v>
      </c>
      <c r="I73" s="12">
        <f t="shared" si="15"/>
        <v>335.15313641426377</v>
      </c>
      <c r="J73" s="12">
        <f t="shared" si="16"/>
        <v>296.35391992182912</v>
      </c>
      <c r="K73" s="13">
        <f t="shared" si="17"/>
        <v>133764.90064578369</v>
      </c>
      <c r="L73" s="15">
        <f t="shared" si="6"/>
        <v>0</v>
      </c>
      <c r="M73" s="3">
        <f t="shared" si="33"/>
        <v>269.08707550582744</v>
      </c>
      <c r="N73" s="12">
        <f t="shared" si="18"/>
        <v>674.56645396711008</v>
      </c>
      <c r="O73" s="12">
        <f t="shared" si="19"/>
        <v>330.03272124702198</v>
      </c>
      <c r="P73" s="12">
        <f t="shared" si="20"/>
        <v>344.5337327200881</v>
      </c>
      <c r="Q73" s="13">
        <f t="shared" si="7"/>
        <v>131668.5547660887</v>
      </c>
      <c r="R73" s="14">
        <f t="shared" si="8"/>
        <v>1</v>
      </c>
      <c r="S73" s="2">
        <v>58</v>
      </c>
      <c r="T73" s="12">
        <f t="shared" si="21"/>
        <v>615.68206492481784</v>
      </c>
      <c r="U73" s="12">
        <f t="shared" si="22"/>
        <v>271.02960599437984</v>
      </c>
      <c r="V73" s="12">
        <f t="shared" si="23"/>
        <v>344.652458930438</v>
      </c>
      <c r="W73" s="12">
        <f t="shared" si="9"/>
        <v>141062.09849465903</v>
      </c>
      <c r="X73" s="78">
        <f t="shared" si="10"/>
        <v>0</v>
      </c>
      <c r="Y73" s="12">
        <f t="shared" si="24"/>
        <v>576.27903664834514</v>
      </c>
      <c r="Z73" s="12">
        <f t="shared" si="25"/>
        <v>253.68398584859582</v>
      </c>
      <c r="AA73" s="12">
        <f t="shared" si="26"/>
        <v>322.59505079974934</v>
      </c>
      <c r="AB73" s="13">
        <f t="shared" si="27"/>
        <v>132034.26713107634</v>
      </c>
      <c r="AC73" s="15">
        <f t="shared" si="28"/>
        <v>0</v>
      </c>
      <c r="AD73" s="3">
        <f t="shared" si="29"/>
        <v>272.26630494952025</v>
      </c>
      <c r="AE73" s="12">
        <f t="shared" si="30"/>
        <v>615.68206492479339</v>
      </c>
      <c r="AF73" s="12">
        <f t="shared" si="31"/>
        <v>250.13815340407714</v>
      </c>
      <c r="AG73" s="12">
        <f t="shared" si="32"/>
        <v>365.54391152071622</v>
      </c>
      <c r="AH73" s="13">
        <f t="shared" si="11"/>
        <v>130141.31873408478</v>
      </c>
      <c r="AI73" s="14">
        <f t="shared" si="12"/>
        <v>1</v>
      </c>
      <c r="AJ73" s="2">
        <f t="shared" si="13"/>
        <v>58</v>
      </c>
      <c r="AK73" s="12">
        <f t="shared" si="1"/>
        <v>-58.884389042302473</v>
      </c>
      <c r="AL73" s="12">
        <f t="shared" si="2"/>
        <v>-86.975994257544073</v>
      </c>
      <c r="AM73" s="12">
        <f t="shared" si="3"/>
        <v>28.0916052152416</v>
      </c>
      <c r="AN73" s="12">
        <f t="shared" si="4"/>
        <v>-1823.5807523953263</v>
      </c>
      <c r="AO73" s="12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70"/>
    </row>
    <row r="74" spans="1:52" x14ac:dyDescent="0.45">
      <c r="A74" s="2">
        <v>5</v>
      </c>
      <c r="B74" s="2">
        <v>59</v>
      </c>
      <c r="C74" s="12">
        <f t="shared" si="34"/>
        <v>674.56645396712031</v>
      </c>
      <c r="D74" s="12">
        <f t="shared" si="35"/>
        <v>357.21419811763593</v>
      </c>
      <c r="E74" s="12">
        <f t="shared" si="36"/>
        <v>317.35225584948438</v>
      </c>
      <c r="F74" s="12">
        <f t="shared" si="5"/>
        <v>142568.32699120487</v>
      </c>
      <c r="G74" s="1">
        <v>0</v>
      </c>
      <c r="H74" s="12">
        <f t="shared" si="14"/>
        <v>631.507056336093</v>
      </c>
      <c r="I74" s="12">
        <f t="shared" si="15"/>
        <v>334.41225161445925</v>
      </c>
      <c r="J74" s="12">
        <f t="shared" si="16"/>
        <v>297.09480472163369</v>
      </c>
      <c r="K74" s="13">
        <f t="shared" si="17"/>
        <v>133467.80584106207</v>
      </c>
      <c r="L74" s="15">
        <f t="shared" si="6"/>
        <v>0</v>
      </c>
      <c r="M74" s="3">
        <f t="shared" si="33"/>
        <v>268.08707550582739</v>
      </c>
      <c r="N74" s="12">
        <f t="shared" si="18"/>
        <v>674.56645396711019</v>
      </c>
      <c r="O74" s="12">
        <f t="shared" si="19"/>
        <v>329.17138691522172</v>
      </c>
      <c r="P74" s="12">
        <f t="shared" si="20"/>
        <v>345.39506705188853</v>
      </c>
      <c r="Q74" s="13">
        <f t="shared" si="7"/>
        <v>131323.1596990368</v>
      </c>
      <c r="R74" s="14">
        <f t="shared" si="8"/>
        <v>1</v>
      </c>
      <c r="S74" s="2">
        <v>59</v>
      </c>
      <c r="T74" s="12">
        <f t="shared" si="21"/>
        <v>615.68206492481784</v>
      </c>
      <c r="U74" s="12">
        <f t="shared" si="22"/>
        <v>270.36902211476314</v>
      </c>
      <c r="V74" s="12">
        <f t="shared" si="23"/>
        <v>345.31304281005475</v>
      </c>
      <c r="W74" s="12">
        <f t="shared" si="9"/>
        <v>140716.78545184899</v>
      </c>
      <c r="X74" s="78">
        <f t="shared" si="10"/>
        <v>0</v>
      </c>
      <c r="Y74" s="12">
        <f t="shared" si="24"/>
        <v>576.27903664834514</v>
      </c>
      <c r="Z74" s="12">
        <f t="shared" si="25"/>
        <v>253.06567866789629</v>
      </c>
      <c r="AA74" s="12">
        <f t="shared" si="26"/>
        <v>323.2133579804489</v>
      </c>
      <c r="AB74" s="13">
        <f t="shared" si="27"/>
        <v>131711.05377309589</v>
      </c>
      <c r="AC74" s="15">
        <f t="shared" si="28"/>
        <v>0</v>
      </c>
      <c r="AD74" s="3">
        <f t="shared" si="29"/>
        <v>271.26630494952025</v>
      </c>
      <c r="AE74" s="12">
        <f t="shared" si="30"/>
        <v>615.68206492479339</v>
      </c>
      <c r="AF74" s="12">
        <f t="shared" si="31"/>
        <v>249.43752757366246</v>
      </c>
      <c r="AG74" s="12">
        <f t="shared" si="32"/>
        <v>366.24453735113093</v>
      </c>
      <c r="AH74" s="13">
        <f t="shared" si="11"/>
        <v>129775.07419673365</v>
      </c>
      <c r="AI74" s="14">
        <f t="shared" si="12"/>
        <v>1</v>
      </c>
      <c r="AJ74" s="2">
        <f t="shared" si="13"/>
        <v>59</v>
      </c>
      <c r="AK74" s="12">
        <f t="shared" si="1"/>
        <v>-58.884389042302473</v>
      </c>
      <c r="AL74" s="12">
        <f t="shared" si="2"/>
        <v>-86.84517600287279</v>
      </c>
      <c r="AM74" s="12">
        <f t="shared" si="3"/>
        <v>27.960786960570374</v>
      </c>
      <c r="AN74" s="12">
        <f t="shared" si="4"/>
        <v>-1851.5415393558796</v>
      </c>
      <c r="AO74" s="12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70"/>
    </row>
    <row r="75" spans="1:52" x14ac:dyDescent="0.45">
      <c r="A75" s="2">
        <v>5</v>
      </c>
      <c r="B75" s="2">
        <v>60</v>
      </c>
      <c r="C75" s="12">
        <f t="shared" si="34"/>
        <v>674.5664539671202</v>
      </c>
      <c r="D75" s="12">
        <f>IF(ISERROR(-IPMT($E$3/12,B75-B74,$D$3-B74,F74)),0,-IPMT($E$3/12,B75-B74,$D$3-B74,F74))</f>
        <v>356.42081747801217</v>
      </c>
      <c r="E75" s="12">
        <f t="shared" si="36"/>
        <v>318.14563648910803</v>
      </c>
      <c r="F75" s="12">
        <f t="shared" si="5"/>
        <v>142250.18135471575</v>
      </c>
      <c r="G75" s="1">
        <v>0</v>
      </c>
      <c r="H75" s="12">
        <f t="shared" si="14"/>
        <v>631.507056336093</v>
      </c>
      <c r="I75" s="12">
        <f t="shared" si="15"/>
        <v>333.66951460265517</v>
      </c>
      <c r="J75" s="12">
        <f t="shared" si="16"/>
        <v>297.83754173343777</v>
      </c>
      <c r="K75" s="13">
        <f t="shared" si="17"/>
        <v>133169.96829932864</v>
      </c>
      <c r="L75" s="15">
        <f t="shared" si="6"/>
        <v>0</v>
      </c>
      <c r="M75" s="3">
        <f t="shared" si="33"/>
        <v>267.08707550582744</v>
      </c>
      <c r="N75" s="12">
        <f t="shared" si="18"/>
        <v>674.56645396711019</v>
      </c>
      <c r="O75" s="12">
        <f t="shared" si="19"/>
        <v>328.30789924759199</v>
      </c>
      <c r="P75" s="12">
        <f t="shared" si="20"/>
        <v>346.25855471951814</v>
      </c>
      <c r="Q75" s="13">
        <f t="shared" si="7"/>
        <v>130976.90114431728</v>
      </c>
      <c r="R75" s="14">
        <f t="shared" si="8"/>
        <v>1</v>
      </c>
      <c r="S75" s="2">
        <v>60</v>
      </c>
      <c r="T75" s="12">
        <f t="shared" si="21"/>
        <v>615.68206492481795</v>
      </c>
      <c r="U75" s="12">
        <f t="shared" si="22"/>
        <v>269.70717211604386</v>
      </c>
      <c r="V75" s="12">
        <f t="shared" si="23"/>
        <v>345.97489280877403</v>
      </c>
      <c r="W75" s="12">
        <f t="shared" si="9"/>
        <v>140370.81055904023</v>
      </c>
      <c r="X75" s="78">
        <f t="shared" si="10"/>
        <v>0</v>
      </c>
      <c r="Y75" s="12">
        <f t="shared" si="24"/>
        <v>576.27903664834514</v>
      </c>
      <c r="Z75" s="12">
        <f t="shared" si="25"/>
        <v>252.44618639843378</v>
      </c>
      <c r="AA75" s="12">
        <f t="shared" si="26"/>
        <v>323.83285024991142</v>
      </c>
      <c r="AB75" s="13">
        <f t="shared" si="27"/>
        <v>131387.22092284597</v>
      </c>
      <c r="AC75" s="15">
        <f t="shared" si="28"/>
        <v>0</v>
      </c>
      <c r="AD75" s="3">
        <f t="shared" si="29"/>
        <v>270.26630494952013</v>
      </c>
      <c r="AE75" s="12">
        <f t="shared" si="30"/>
        <v>615.68206492479351</v>
      </c>
      <c r="AF75" s="12">
        <f t="shared" si="31"/>
        <v>248.7355588770728</v>
      </c>
      <c r="AG75" s="12">
        <f t="shared" si="32"/>
        <v>366.94650604772067</v>
      </c>
      <c r="AH75" s="13">
        <f t="shared" si="11"/>
        <v>129408.12769068593</v>
      </c>
      <c r="AI75" s="14">
        <f t="shared" si="12"/>
        <v>1</v>
      </c>
      <c r="AJ75" s="2">
        <f t="shared" si="13"/>
        <v>60</v>
      </c>
      <c r="AK75" s="12">
        <f t="shared" si="1"/>
        <v>-58.884389042302246</v>
      </c>
      <c r="AL75" s="12">
        <f t="shared" si="2"/>
        <v>-86.713645361968304</v>
      </c>
      <c r="AM75" s="12">
        <f t="shared" si="3"/>
        <v>27.829256319666001</v>
      </c>
      <c r="AN75" s="12">
        <f t="shared" si="4"/>
        <v>-1879.3707956755243</v>
      </c>
      <c r="AO75" s="12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70"/>
    </row>
    <row r="76" spans="1:52" x14ac:dyDescent="0.45">
      <c r="B76" s="2">
        <v>61</v>
      </c>
      <c r="C76" s="12">
        <f t="shared" si="34"/>
        <v>674.5664539671202</v>
      </c>
      <c r="D76" s="12">
        <f t="shared" si="35"/>
        <v>355.62545338678939</v>
      </c>
      <c r="E76" s="12">
        <f t="shared" si="36"/>
        <v>318.94100058033081</v>
      </c>
      <c r="F76" s="12">
        <f t="shared" si="5"/>
        <v>141931.24035413543</v>
      </c>
      <c r="G76" s="1">
        <v>0</v>
      </c>
      <c r="H76" s="12">
        <f t="shared" si="14"/>
        <v>631.507056336093</v>
      </c>
      <c r="I76" s="12">
        <f t="shared" si="15"/>
        <v>332.9249207483216</v>
      </c>
      <c r="J76" s="12">
        <f t="shared" si="16"/>
        <v>298.5821355877714</v>
      </c>
      <c r="K76" s="13">
        <f t="shared" si="17"/>
        <v>132871.38616374086</v>
      </c>
      <c r="L76" s="15">
        <f t="shared" si="6"/>
        <v>0</v>
      </c>
      <c r="M76" s="3">
        <f t="shared" si="33"/>
        <v>266.08707550582744</v>
      </c>
      <c r="N76" s="12">
        <f t="shared" si="18"/>
        <v>674.56645396711008</v>
      </c>
      <c r="O76" s="12">
        <f t="shared" si="19"/>
        <v>327.44225286079319</v>
      </c>
      <c r="P76" s="12">
        <f t="shared" si="20"/>
        <v>347.12420110631689</v>
      </c>
      <c r="Q76" s="13">
        <f t="shared" si="7"/>
        <v>130629.77694321096</v>
      </c>
      <c r="R76" s="14">
        <f t="shared" si="8"/>
        <v>1</v>
      </c>
      <c r="S76" s="2">
        <v>61</v>
      </c>
      <c r="T76" s="12">
        <f t="shared" si="21"/>
        <v>615.68206492481806</v>
      </c>
      <c r="U76" s="12">
        <f t="shared" si="22"/>
        <v>269.04405357149375</v>
      </c>
      <c r="V76" s="12">
        <f t="shared" si="23"/>
        <v>346.63801135332432</v>
      </c>
      <c r="W76" s="12">
        <f t="shared" si="9"/>
        <v>140024.1725476869</v>
      </c>
      <c r="X76" s="78">
        <f t="shared" si="10"/>
        <v>0</v>
      </c>
      <c r="Y76" s="12">
        <f t="shared" si="24"/>
        <v>576.27903664834514</v>
      </c>
      <c r="Z76" s="12">
        <f t="shared" si="25"/>
        <v>251.8255067687881</v>
      </c>
      <c r="AA76" s="12">
        <f t="shared" si="26"/>
        <v>324.4535298795571</v>
      </c>
      <c r="AB76" s="13">
        <f t="shared" si="27"/>
        <v>131062.76739296642</v>
      </c>
      <c r="AC76" s="15">
        <f t="shared" si="28"/>
        <v>0</v>
      </c>
      <c r="AD76" s="3">
        <f t="shared" si="29"/>
        <v>269.26630494952013</v>
      </c>
      <c r="AE76" s="12">
        <f t="shared" si="30"/>
        <v>615.68206492479362</v>
      </c>
      <c r="AF76" s="12">
        <f t="shared" si="31"/>
        <v>248.03224474048136</v>
      </c>
      <c r="AG76" s="12">
        <f t="shared" si="32"/>
        <v>367.64982018431232</v>
      </c>
      <c r="AH76" s="13">
        <f t="shared" si="11"/>
        <v>129040.47787050162</v>
      </c>
      <c r="AI76" s="14">
        <f t="shared" si="12"/>
        <v>1</v>
      </c>
      <c r="AJ76" s="2">
        <f t="shared" si="13"/>
        <v>61</v>
      </c>
      <c r="AK76" s="12">
        <f t="shared" si="1"/>
        <v>-58.884389042302132</v>
      </c>
      <c r="AL76" s="12">
        <f t="shared" si="2"/>
        <v>-86.58139981529564</v>
      </c>
      <c r="AM76" s="12">
        <f t="shared" si="3"/>
        <v>27.697010772993508</v>
      </c>
      <c r="AN76" s="12">
        <f t="shared" si="4"/>
        <v>-1907.0678064485255</v>
      </c>
      <c r="AO76" s="12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70"/>
    </row>
    <row r="77" spans="1:52" x14ac:dyDescent="0.45">
      <c r="B77" s="2">
        <v>62</v>
      </c>
      <c r="C77" s="12">
        <f t="shared" si="34"/>
        <v>674.5664539671202</v>
      </c>
      <c r="D77" s="12">
        <f t="shared" si="35"/>
        <v>354.82810088533859</v>
      </c>
      <c r="E77" s="12">
        <f t="shared" si="36"/>
        <v>319.73835308178161</v>
      </c>
      <c r="F77" s="12">
        <f t="shared" si="5"/>
        <v>141611.50200105365</v>
      </c>
      <c r="G77" s="1">
        <v>0</v>
      </c>
      <c r="H77" s="12">
        <f t="shared" si="14"/>
        <v>631.50705633609289</v>
      </c>
      <c r="I77" s="12">
        <f t="shared" si="15"/>
        <v>332.17846540935216</v>
      </c>
      <c r="J77" s="12">
        <f t="shared" si="16"/>
        <v>299.32859092674079</v>
      </c>
      <c r="K77" s="13">
        <f t="shared" si="17"/>
        <v>132572.05757281411</v>
      </c>
      <c r="L77" s="15">
        <f t="shared" si="6"/>
        <v>0</v>
      </c>
      <c r="M77" s="3">
        <f t="shared" si="33"/>
        <v>265.08707550582744</v>
      </c>
      <c r="N77" s="12">
        <f t="shared" si="18"/>
        <v>674.56645396711008</v>
      </c>
      <c r="O77" s="12">
        <f t="shared" si="19"/>
        <v>326.5744423580274</v>
      </c>
      <c r="P77" s="12">
        <f t="shared" si="20"/>
        <v>347.99201160908268</v>
      </c>
      <c r="Q77" s="13">
        <f t="shared" si="7"/>
        <v>130281.78493160188</v>
      </c>
      <c r="R77" s="14">
        <f t="shared" si="8"/>
        <v>1</v>
      </c>
      <c r="S77" s="2">
        <v>62</v>
      </c>
      <c r="T77" s="12">
        <f t="shared" si="21"/>
        <v>615.68206492481795</v>
      </c>
      <c r="U77" s="12">
        <f t="shared" si="22"/>
        <v>268.37966404973321</v>
      </c>
      <c r="V77" s="12">
        <f t="shared" si="23"/>
        <v>347.3024008750848</v>
      </c>
      <c r="W77" s="12">
        <f t="shared" si="9"/>
        <v>139676.87014681182</v>
      </c>
      <c r="X77" s="78">
        <f t="shared" si="10"/>
        <v>0</v>
      </c>
      <c r="Y77" s="12">
        <f t="shared" si="24"/>
        <v>576.27903664834503</v>
      </c>
      <c r="Z77" s="12">
        <f t="shared" si="25"/>
        <v>251.2036375031856</v>
      </c>
      <c r="AA77" s="12">
        <f t="shared" si="26"/>
        <v>325.07539914515957</v>
      </c>
      <c r="AB77" s="13">
        <f t="shared" si="27"/>
        <v>130737.69199382125</v>
      </c>
      <c r="AC77" s="15">
        <f t="shared" si="28"/>
        <v>0</v>
      </c>
      <c r="AD77" s="3">
        <f t="shared" si="29"/>
        <v>268.26630494952019</v>
      </c>
      <c r="AE77" s="12">
        <f t="shared" si="30"/>
        <v>615.68206492479351</v>
      </c>
      <c r="AF77" s="12">
        <f t="shared" si="31"/>
        <v>247.32758258512811</v>
      </c>
      <c r="AG77" s="12">
        <f t="shared" si="32"/>
        <v>368.35448233966537</v>
      </c>
      <c r="AH77" s="13">
        <f t="shared" si="11"/>
        <v>128672.12338816196</v>
      </c>
      <c r="AI77" s="14">
        <f t="shared" si="12"/>
        <v>1</v>
      </c>
      <c r="AJ77" s="2">
        <f t="shared" si="13"/>
        <v>62</v>
      </c>
      <c r="AK77" s="12">
        <f t="shared" si="1"/>
        <v>-58.884389042302246</v>
      </c>
      <c r="AL77" s="12">
        <f t="shared" si="2"/>
        <v>-86.448436835605378</v>
      </c>
      <c r="AM77" s="12">
        <f t="shared" si="3"/>
        <v>27.564047793303189</v>
      </c>
      <c r="AN77" s="12">
        <f t="shared" si="4"/>
        <v>-1934.6318542418303</v>
      </c>
      <c r="AO77" s="12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70"/>
    </row>
    <row r="78" spans="1:52" x14ac:dyDescent="0.45">
      <c r="B78" s="2">
        <v>63</v>
      </c>
      <c r="C78" s="12">
        <f t="shared" si="34"/>
        <v>674.56645396712031</v>
      </c>
      <c r="D78" s="12">
        <f t="shared" si="35"/>
        <v>354.02875500263411</v>
      </c>
      <c r="E78" s="12">
        <f t="shared" si="36"/>
        <v>320.53769896448614</v>
      </c>
      <c r="F78" s="12">
        <f t="shared" si="5"/>
        <v>141290.96430208918</v>
      </c>
      <c r="G78" s="1">
        <v>0</v>
      </c>
      <c r="H78" s="12">
        <f t="shared" si="14"/>
        <v>631.507056336093</v>
      </c>
      <c r="I78" s="12">
        <f t="shared" si="15"/>
        <v>331.43014393203526</v>
      </c>
      <c r="J78" s="12">
        <f t="shared" si="16"/>
        <v>300.07691240405768</v>
      </c>
      <c r="K78" s="13">
        <f t="shared" si="17"/>
        <v>132271.98066041004</v>
      </c>
      <c r="L78" s="15">
        <f t="shared" si="6"/>
        <v>0</v>
      </c>
      <c r="M78" s="3">
        <f t="shared" si="33"/>
        <v>264.08707550582744</v>
      </c>
      <c r="N78" s="12">
        <f t="shared" si="18"/>
        <v>674.56645396711019</v>
      </c>
      <c r="O78" s="12">
        <f t="shared" si="19"/>
        <v>325.70446232900474</v>
      </c>
      <c r="P78" s="12">
        <f t="shared" si="20"/>
        <v>348.86199163810539</v>
      </c>
      <c r="Q78" s="13">
        <f t="shared" si="7"/>
        <v>129932.92293996378</v>
      </c>
      <c r="R78" s="14">
        <f t="shared" si="8"/>
        <v>1</v>
      </c>
      <c r="S78" s="2">
        <v>63</v>
      </c>
      <c r="T78" s="12">
        <f t="shared" si="21"/>
        <v>615.68206492481806</v>
      </c>
      <c r="U78" s="12">
        <f t="shared" si="22"/>
        <v>267.71400111472263</v>
      </c>
      <c r="V78" s="12">
        <f t="shared" si="23"/>
        <v>347.96806381009537</v>
      </c>
      <c r="W78" s="12">
        <f t="shared" si="9"/>
        <v>139328.90208300174</v>
      </c>
      <c r="X78" s="78">
        <f t="shared" si="10"/>
        <v>0</v>
      </c>
      <c r="Y78" s="12">
        <f t="shared" si="24"/>
        <v>576.27903664834514</v>
      </c>
      <c r="Z78" s="12">
        <f t="shared" si="25"/>
        <v>250.58057632149072</v>
      </c>
      <c r="AA78" s="12">
        <f t="shared" si="26"/>
        <v>325.69846032685444</v>
      </c>
      <c r="AB78" s="13">
        <f t="shared" si="27"/>
        <v>130411.9935334944</v>
      </c>
      <c r="AC78" s="15">
        <f t="shared" si="28"/>
        <v>0</v>
      </c>
      <c r="AD78" s="3">
        <f t="shared" si="29"/>
        <v>267.26630494952025</v>
      </c>
      <c r="AE78" s="12">
        <f t="shared" si="30"/>
        <v>615.68206492479339</v>
      </c>
      <c r="AF78" s="12">
        <f t="shared" si="31"/>
        <v>246.6215698273104</v>
      </c>
      <c r="AG78" s="12">
        <f t="shared" si="32"/>
        <v>369.06049509748294</v>
      </c>
      <c r="AH78" s="13">
        <f t="shared" si="11"/>
        <v>128303.06289306447</v>
      </c>
      <c r="AI78" s="14">
        <f t="shared" si="12"/>
        <v>1</v>
      </c>
      <c r="AJ78" s="2">
        <f t="shared" si="13"/>
        <v>63</v>
      </c>
      <c r="AK78" s="12">
        <f t="shared" si="1"/>
        <v>-58.884389042302246</v>
      </c>
      <c r="AL78" s="12">
        <f t="shared" si="2"/>
        <v>-86.314753887911479</v>
      </c>
      <c r="AM78" s="12">
        <f t="shared" si="3"/>
        <v>27.430364845609233</v>
      </c>
      <c r="AN78" s="12">
        <f t="shared" si="4"/>
        <v>-1962.0622190874419</v>
      </c>
      <c r="AO78" s="12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70"/>
    </row>
    <row r="79" spans="1:52" x14ac:dyDescent="0.45">
      <c r="B79" s="2">
        <v>64</v>
      </c>
      <c r="C79" s="12">
        <f t="shared" si="34"/>
        <v>674.56645396712031</v>
      </c>
      <c r="D79" s="12">
        <f t="shared" si="35"/>
        <v>353.22741075522293</v>
      </c>
      <c r="E79" s="12">
        <f t="shared" si="36"/>
        <v>321.33904321189732</v>
      </c>
      <c r="F79" s="12">
        <f t="shared" si="5"/>
        <v>140969.62525887729</v>
      </c>
      <c r="G79" s="1">
        <v>0</v>
      </c>
      <c r="H79" s="12">
        <f t="shared" si="14"/>
        <v>631.50705633609289</v>
      </c>
      <c r="I79" s="12">
        <f t="shared" si="15"/>
        <v>330.67995165102514</v>
      </c>
      <c r="J79" s="12">
        <f t="shared" si="16"/>
        <v>300.82710468506775</v>
      </c>
      <c r="K79" s="13">
        <f t="shared" si="17"/>
        <v>131971.15355572497</v>
      </c>
      <c r="L79" s="15">
        <f t="shared" si="6"/>
        <v>0</v>
      </c>
      <c r="M79" s="3">
        <f t="shared" si="33"/>
        <v>263.08707550582744</v>
      </c>
      <c r="N79" s="12">
        <f t="shared" si="18"/>
        <v>674.56645396711019</v>
      </c>
      <c r="O79" s="12">
        <f t="shared" si="19"/>
        <v>324.83230734990946</v>
      </c>
      <c r="P79" s="12">
        <f t="shared" si="20"/>
        <v>349.73414661720068</v>
      </c>
      <c r="Q79" s="13">
        <f t="shared" si="7"/>
        <v>129583.18879334658</v>
      </c>
      <c r="R79" s="14">
        <f t="shared" si="8"/>
        <v>1</v>
      </c>
      <c r="S79" s="2">
        <v>64</v>
      </c>
      <c r="T79" s="12">
        <f t="shared" si="21"/>
        <v>615.68206492481818</v>
      </c>
      <c r="U79" s="12">
        <f t="shared" si="22"/>
        <v>267.0470623257533</v>
      </c>
      <c r="V79" s="12">
        <f t="shared" si="23"/>
        <v>348.63500259906476</v>
      </c>
      <c r="W79" s="12">
        <f t="shared" si="9"/>
        <v>138980.26708040267</v>
      </c>
      <c r="X79" s="78">
        <f t="shared" si="10"/>
        <v>0</v>
      </c>
      <c r="Y79" s="12">
        <f t="shared" si="24"/>
        <v>576.27903664834525</v>
      </c>
      <c r="Z79" s="12">
        <f t="shared" si="25"/>
        <v>249.95632093919761</v>
      </c>
      <c r="AA79" s="12">
        <f t="shared" si="26"/>
        <v>326.32271570914764</v>
      </c>
      <c r="AB79" s="13">
        <f t="shared" si="27"/>
        <v>130085.67081778526</v>
      </c>
      <c r="AC79" s="15">
        <f t="shared" si="28"/>
        <v>0</v>
      </c>
      <c r="AD79" s="3">
        <f t="shared" si="29"/>
        <v>266.26630494952013</v>
      </c>
      <c r="AE79" s="12">
        <f t="shared" si="30"/>
        <v>615.68206492479362</v>
      </c>
      <c r="AF79" s="12">
        <f t="shared" si="31"/>
        <v>245.9142038783736</v>
      </c>
      <c r="AG79" s="12">
        <f t="shared" si="32"/>
        <v>369.76786104642008</v>
      </c>
      <c r="AH79" s="13">
        <f t="shared" si="11"/>
        <v>127933.29503201805</v>
      </c>
      <c r="AI79" s="14">
        <f t="shared" si="12"/>
        <v>1</v>
      </c>
      <c r="AJ79" s="2">
        <f t="shared" si="13"/>
        <v>64</v>
      </c>
      <c r="AK79" s="12">
        <f t="shared" si="1"/>
        <v>-58.884389042302132</v>
      </c>
      <c r="AL79" s="12">
        <f t="shared" si="2"/>
        <v>-86.180348429469632</v>
      </c>
      <c r="AM79" s="12">
        <f t="shared" si="3"/>
        <v>27.295959387167443</v>
      </c>
      <c r="AN79" s="12">
        <f t="shared" si="4"/>
        <v>-1989.3581784746202</v>
      </c>
      <c r="AO79" s="12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70"/>
    </row>
    <row r="80" spans="1:52" x14ac:dyDescent="0.45">
      <c r="B80" s="2">
        <v>65</v>
      </c>
      <c r="C80" s="12">
        <f t="shared" si="34"/>
        <v>674.56645396712054</v>
      </c>
      <c r="D80" s="12">
        <f t="shared" si="35"/>
        <v>352.42406314719324</v>
      </c>
      <c r="E80" s="12">
        <f t="shared" si="36"/>
        <v>322.14239081992719</v>
      </c>
      <c r="F80" s="12">
        <f t="shared" si="5"/>
        <v>140647.48286805736</v>
      </c>
      <c r="G80" s="1">
        <v>0</v>
      </c>
      <c r="H80" s="12">
        <f t="shared" si="14"/>
        <v>631.507056336093</v>
      </c>
      <c r="I80" s="12">
        <f t="shared" si="15"/>
        <v>329.92788388931245</v>
      </c>
      <c r="J80" s="12">
        <f t="shared" si="16"/>
        <v>301.57917244678049</v>
      </c>
      <c r="K80" s="13">
        <f t="shared" si="17"/>
        <v>131669.5743832782</v>
      </c>
      <c r="L80" s="15">
        <f t="shared" si="6"/>
        <v>0</v>
      </c>
      <c r="M80" s="3">
        <f t="shared" si="33"/>
        <v>262.08707550582733</v>
      </c>
      <c r="N80" s="12">
        <f t="shared" si="18"/>
        <v>674.56645396711031</v>
      </c>
      <c r="O80" s="12">
        <f t="shared" si="19"/>
        <v>323.95797198336646</v>
      </c>
      <c r="P80" s="12">
        <f t="shared" si="20"/>
        <v>350.60848198374384</v>
      </c>
      <c r="Q80" s="13">
        <f t="shared" si="7"/>
        <v>129232.58031136284</v>
      </c>
      <c r="R80" s="14">
        <f t="shared" si="8"/>
        <v>1</v>
      </c>
      <c r="S80" s="2">
        <v>65</v>
      </c>
      <c r="T80" s="12">
        <f t="shared" si="21"/>
        <v>615.68206492481818</v>
      </c>
      <c r="U80" s="12">
        <f t="shared" si="22"/>
        <v>266.37884523743844</v>
      </c>
      <c r="V80" s="12">
        <f t="shared" si="23"/>
        <v>349.30321968737968</v>
      </c>
      <c r="W80" s="12">
        <f t="shared" si="9"/>
        <v>138630.9638607153</v>
      </c>
      <c r="X80" s="78">
        <f t="shared" si="10"/>
        <v>0</v>
      </c>
      <c r="Y80" s="12">
        <f t="shared" si="24"/>
        <v>576.27903664834525</v>
      </c>
      <c r="Z80" s="12">
        <f t="shared" si="25"/>
        <v>249.33086906742173</v>
      </c>
      <c r="AA80" s="12">
        <f t="shared" si="26"/>
        <v>326.9481675809235</v>
      </c>
      <c r="AB80" s="13">
        <f t="shared" si="27"/>
        <v>129758.72265020433</v>
      </c>
      <c r="AC80" s="15">
        <f t="shared" si="28"/>
        <v>0</v>
      </c>
      <c r="AD80" s="3">
        <f t="shared" si="29"/>
        <v>265.26630494952019</v>
      </c>
      <c r="AE80" s="12">
        <f t="shared" si="30"/>
        <v>615.68206492479362</v>
      </c>
      <c r="AF80" s="12">
        <f t="shared" si="31"/>
        <v>245.20548214470125</v>
      </c>
      <c r="AG80" s="12">
        <f t="shared" si="32"/>
        <v>370.47658278009231</v>
      </c>
      <c r="AH80" s="13">
        <f t="shared" si="11"/>
        <v>127562.81844923797</v>
      </c>
      <c r="AI80" s="14">
        <f t="shared" si="12"/>
        <v>1</v>
      </c>
      <c r="AJ80" s="2">
        <f t="shared" si="13"/>
        <v>65</v>
      </c>
      <c r="AK80" s="12">
        <f t="shared" ref="AK80:AK143" si="37">+T80-C80</f>
        <v>-58.884389042302359</v>
      </c>
      <c r="AL80" s="12">
        <f t="shared" ref="AL80:AL143" si="38">+U80-D80</f>
        <v>-86.045217909754797</v>
      </c>
      <c r="AM80" s="12">
        <f t="shared" ref="AM80:AM143" si="39">+V80-E80</f>
        <v>27.160828867452494</v>
      </c>
      <c r="AN80" s="12">
        <f t="shared" ref="AN80:AN143" si="40">+W80-F80</f>
        <v>-2016.5190073420526</v>
      </c>
      <c r="AO80" s="12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70"/>
    </row>
    <row r="81" spans="2:52" x14ac:dyDescent="0.45">
      <c r="B81" s="2">
        <v>66</v>
      </c>
      <c r="C81" s="12">
        <f t="shared" si="34"/>
        <v>674.56645396712031</v>
      </c>
      <c r="D81" s="12">
        <f t="shared" si="35"/>
        <v>351.61870717014341</v>
      </c>
      <c r="E81" s="12">
        <f t="shared" si="36"/>
        <v>322.94774679697696</v>
      </c>
      <c r="F81" s="12">
        <f t="shared" ref="F81:F144" si="41">+F80-E81</f>
        <v>140324.53512126039</v>
      </c>
      <c r="G81" s="1">
        <v>0</v>
      </c>
      <c r="H81" s="12">
        <f t="shared" si="14"/>
        <v>631.507056336093</v>
      </c>
      <c r="I81" s="12">
        <f t="shared" si="15"/>
        <v>329.1739359581955</v>
      </c>
      <c r="J81" s="12">
        <f t="shared" si="16"/>
        <v>302.33312037789744</v>
      </c>
      <c r="K81" s="13">
        <f t="shared" ref="K81:K144" si="42">+K80-J81-G81</f>
        <v>131367.24126290029</v>
      </c>
      <c r="L81" s="15">
        <f t="shared" ref="L81:L144" si="43">+G81</f>
        <v>0</v>
      </c>
      <c r="M81" s="3">
        <f t="shared" ref="M81:M144" si="44">+(IF(ISERROR(NPER($E$3/12,-C81,Q80)),0,NPER($E$3/12,-C81,Q80)))</f>
        <v>261.08707550582744</v>
      </c>
      <c r="N81" s="12">
        <f t="shared" ref="N81:N144" si="45">+O81+P81</f>
        <v>674.56645396710996</v>
      </c>
      <c r="O81" s="12">
        <f t="shared" si="19"/>
        <v>323.08145077840709</v>
      </c>
      <c r="P81" s="12">
        <f t="shared" si="20"/>
        <v>351.48500318870293</v>
      </c>
      <c r="Q81" s="13">
        <f t="shared" ref="Q81:Q144" si="46">Q80-P81-L81</f>
        <v>128881.09530817413</v>
      </c>
      <c r="R81" s="14">
        <f t="shared" ref="R81:R124" si="47">+IF(M81&lt;1,M81,B82-B81)</f>
        <v>1</v>
      </c>
      <c r="S81" s="2">
        <v>66</v>
      </c>
      <c r="T81" s="12">
        <f t="shared" si="21"/>
        <v>615.68206492481818</v>
      </c>
      <c r="U81" s="12">
        <f t="shared" si="22"/>
        <v>265.70934739970431</v>
      </c>
      <c r="V81" s="12">
        <f t="shared" si="23"/>
        <v>349.97271752511386</v>
      </c>
      <c r="W81" s="12">
        <f t="shared" ref="W81:W144" si="48">+W80-V81</f>
        <v>138280.99114319019</v>
      </c>
      <c r="X81" s="78">
        <f t="shared" ref="X81:X144" si="49">+G81</f>
        <v>0</v>
      </c>
      <c r="Y81" s="12">
        <f t="shared" si="24"/>
        <v>576.27903664834514</v>
      </c>
      <c r="Z81" s="12">
        <f t="shared" si="25"/>
        <v>248.70421841289163</v>
      </c>
      <c r="AA81" s="12">
        <f t="shared" si="26"/>
        <v>327.57481823545362</v>
      </c>
      <c r="AB81" s="13">
        <f t="shared" si="27"/>
        <v>129431.14783196888</v>
      </c>
      <c r="AC81" s="15">
        <f t="shared" ref="AC81:AC144" si="50">+X81</f>
        <v>0</v>
      </c>
      <c r="AD81" s="3">
        <f t="shared" si="29"/>
        <v>264.26630494952013</v>
      </c>
      <c r="AE81" s="12">
        <f t="shared" si="30"/>
        <v>615.68206492479374</v>
      </c>
      <c r="AF81" s="12">
        <f t="shared" si="31"/>
        <v>244.49540202770609</v>
      </c>
      <c r="AG81" s="12">
        <f t="shared" si="32"/>
        <v>371.18666289708761</v>
      </c>
      <c r="AH81" s="13">
        <f t="shared" ref="AH81:AH144" si="51">AH80-AG81-AC81</f>
        <v>127191.63178634088</v>
      </c>
      <c r="AI81" s="14">
        <f t="shared" ref="AI81:AI124" si="52">+IF(AD81&lt;1,AD81,S82-S81)</f>
        <v>1</v>
      </c>
      <c r="AJ81" s="2">
        <f t="shared" ref="AJ81:AJ144" si="53">+S81</f>
        <v>66</v>
      </c>
      <c r="AK81" s="12">
        <f t="shared" si="37"/>
        <v>-58.884389042302132</v>
      </c>
      <c r="AL81" s="12">
        <f t="shared" si="38"/>
        <v>-85.909359770439096</v>
      </c>
      <c r="AM81" s="12">
        <f t="shared" si="39"/>
        <v>27.024970728136907</v>
      </c>
      <c r="AN81" s="12">
        <f t="shared" si="40"/>
        <v>-2043.5439780702</v>
      </c>
      <c r="AO81" s="12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70"/>
    </row>
    <row r="82" spans="2:52" x14ac:dyDescent="0.45">
      <c r="B82" s="2">
        <v>67</v>
      </c>
      <c r="C82" s="12">
        <f t="shared" ref="C82:C145" si="54">IF(ISERROR(-PMT($E$3/12,$D$3-B81,F81)),0,-PMT($E$3/12,$D$3-B81,F81))</f>
        <v>674.56645396712031</v>
      </c>
      <c r="D82" s="12">
        <f t="shared" si="35"/>
        <v>350.81133780315099</v>
      </c>
      <c r="E82" s="12">
        <f t="shared" si="36"/>
        <v>323.75511616396938</v>
      </c>
      <c r="F82" s="12">
        <f t="shared" si="41"/>
        <v>140000.78000509643</v>
      </c>
      <c r="G82" s="1">
        <v>0</v>
      </c>
      <c r="H82" s="12">
        <f t="shared" ref="H82:H145" si="55">IF(ISERROR(-PMT($E$3/12,$D$3-B81,K81)),0,-PMT($E$3/12,$D$3-B81,K81))</f>
        <v>631.50705633609277</v>
      </c>
      <c r="I82" s="12">
        <f t="shared" ref="I82:I145" si="56">IF(ISERROR(-IPMT($E$3/12,B82-B81,$D$3-B81,K81)),0,-IPMT($E$3/12,B82-B81,$D$3-B81,K81))</f>
        <v>328.41810315725075</v>
      </c>
      <c r="J82" s="12">
        <f t="shared" ref="J82:J145" si="57">IF(ISERROR(-PPMT($E$3/12,B82-B81,$D$3-B81,K81)),0,-PPMT($E$3/12,B82-B81,$D$3-B81,K81))</f>
        <v>303.08895317884208</v>
      </c>
      <c r="K82" s="13">
        <f t="shared" si="42"/>
        <v>131064.15230972145</v>
      </c>
      <c r="L82" s="15">
        <f t="shared" si="43"/>
        <v>0</v>
      </c>
      <c r="M82" s="3">
        <f t="shared" si="44"/>
        <v>260.08707550582744</v>
      </c>
      <c r="N82" s="12">
        <f t="shared" si="45"/>
        <v>674.56645396711019</v>
      </c>
      <c r="O82" s="12">
        <f t="shared" ref="O82:O145" si="58">IF(ISERROR(-IPMT($E$3/12,B82-B81,M82,Q81)),0,-IPMT($E$3/12,B82-B81,$D$3-B81,Q81))*R82</f>
        <v>322.20273827043536</v>
      </c>
      <c r="P82" s="12">
        <f t="shared" ref="P82:P145" si="59">IF(ISERROR(-PPMT($E$3/12,B82-B81,M82,Q81)),0,-PPMT($E$3/12,B82-B81,M82,Q81))*R82</f>
        <v>352.36371569667477</v>
      </c>
      <c r="Q82" s="13">
        <f t="shared" si="46"/>
        <v>128528.73159247746</v>
      </c>
      <c r="R82" s="14">
        <f t="shared" si="47"/>
        <v>1</v>
      </c>
      <c r="S82" s="2">
        <v>67</v>
      </c>
      <c r="T82" s="12">
        <f t="shared" ref="T82:T145" si="60">IF(ISERROR(-PMT($V$3/12,$U$3-S81,W81)),0,-PMT($V$3/12,$U$3-S81,W81))</f>
        <v>615.68206492481806</v>
      </c>
      <c r="U82" s="12">
        <f t="shared" ref="U82:U145" si="61">IF(ISERROR(-IPMT($V$3/12,S82-S81,$U$3-S81,W81)),0,-IPMT($V$3/12,S82-S81,$U$3-S81,W81))</f>
        <v>265.03856635778118</v>
      </c>
      <c r="V82" s="12">
        <f t="shared" ref="V82:V145" si="62">IF(ISERROR(-PPMT($V$3/12,S82-S81,$U$3-S81,W81)),0,-PPMT($V$3/12,S82-S81,$U$3-S81,W81))</f>
        <v>350.64349856703694</v>
      </c>
      <c r="W82" s="12">
        <f t="shared" si="48"/>
        <v>137930.34764462314</v>
      </c>
      <c r="X82" s="78">
        <f t="shared" si="49"/>
        <v>0</v>
      </c>
      <c r="Y82" s="12">
        <f t="shared" ref="Y82:Y145" si="63">IF(ISERROR(-PMT($V$3/12,$U$3-S81,AB81)),0,-PMT($V$3/12,$U$3-S81,AB81))</f>
        <v>576.27903664834503</v>
      </c>
      <c r="Z82" s="12">
        <f t="shared" ref="Z82:Z145" si="64">IF(ISERROR(-IPMT($V$3/12,S82-S81,$U$3-S81,AB81)),0,-IPMT($V$3/12,S82-S81,$U$3-S81,AB81))</f>
        <v>248.07636667794034</v>
      </c>
      <c r="AA82" s="12">
        <f t="shared" ref="AA82:AA145" si="65">IF(ISERROR(-PPMT($V$3/12,S82-S81,$U$3-S81,AB81)),0,-PPMT($V$3/12,S82-S81,$U$3-S81,AB81))</f>
        <v>328.20266997040483</v>
      </c>
      <c r="AB82" s="13">
        <f t="shared" ref="AB82:AB145" si="66">+AB81-AA82-X82</f>
        <v>129102.94516199848</v>
      </c>
      <c r="AC82" s="15">
        <f t="shared" si="50"/>
        <v>0</v>
      </c>
      <c r="AD82" s="3">
        <f t="shared" ref="AD82:AD145" si="67">+(IF(ISERROR(NPER($V$3/12,-T82,AH81)),0,NPER($V$3/12,-T82,AH81)))</f>
        <v>263.2663049495203</v>
      </c>
      <c r="AE82" s="12">
        <f t="shared" ref="AE82:AE145" si="68">+AF82+AG82</f>
        <v>615.68206492479328</v>
      </c>
      <c r="AF82" s="12">
        <f t="shared" ref="AF82:AF145" si="69">IF(ISERROR(-IPMT($V$3/12,S82-S81,AD82,AH81)),0,-IPMT($V$3/12,S82-S81,$U$3-S81,AH81))*AI82</f>
        <v>243.78396092381999</v>
      </c>
      <c r="AG82" s="12">
        <f t="shared" ref="AG82:AG145" si="70">IF(ISERROR(-PPMT($V$3/12,S82-S81,AD82,AH81)),0,-PPMT($V$3/12,S82-S81,AD82,AH81))*AI82</f>
        <v>371.89810400097332</v>
      </c>
      <c r="AH82" s="13">
        <f t="shared" si="51"/>
        <v>126819.73368233991</v>
      </c>
      <c r="AI82" s="14">
        <f t="shared" si="52"/>
        <v>1</v>
      </c>
      <c r="AJ82" s="2">
        <f t="shared" si="53"/>
        <v>67</v>
      </c>
      <c r="AK82" s="12">
        <f t="shared" si="37"/>
        <v>-58.884389042302246</v>
      </c>
      <c r="AL82" s="12">
        <f t="shared" si="38"/>
        <v>-85.772771445369813</v>
      </c>
      <c r="AM82" s="12">
        <f t="shared" si="39"/>
        <v>26.888382403067567</v>
      </c>
      <c r="AN82" s="12">
        <f t="shared" si="40"/>
        <v>-2070.4323604732926</v>
      </c>
      <c r="AO82" s="12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70"/>
    </row>
    <row r="83" spans="2:52" x14ac:dyDescent="0.45">
      <c r="B83" s="2">
        <v>68</v>
      </c>
      <c r="C83" s="12">
        <f t="shared" si="54"/>
        <v>674.56645396712031</v>
      </c>
      <c r="D83" s="12">
        <f t="shared" si="35"/>
        <v>350.00195001274108</v>
      </c>
      <c r="E83" s="12">
        <f t="shared" si="36"/>
        <v>324.56450395437929</v>
      </c>
      <c r="F83" s="12">
        <f t="shared" si="41"/>
        <v>139676.21550114205</v>
      </c>
      <c r="G83" s="1">
        <v>0</v>
      </c>
      <c r="H83" s="12">
        <f t="shared" si="55"/>
        <v>631.50705633609277</v>
      </c>
      <c r="I83" s="12">
        <f t="shared" si="56"/>
        <v>327.66038077430363</v>
      </c>
      <c r="J83" s="12">
        <f t="shared" si="57"/>
        <v>303.8466755617892</v>
      </c>
      <c r="K83" s="13">
        <f t="shared" si="42"/>
        <v>130760.30563415967</v>
      </c>
      <c r="L83" s="15">
        <f t="shared" si="43"/>
        <v>0</v>
      </c>
      <c r="M83" s="3">
        <f t="shared" si="44"/>
        <v>259.08707550582744</v>
      </c>
      <c r="N83" s="12">
        <f t="shared" si="45"/>
        <v>674.56645396711019</v>
      </c>
      <c r="O83" s="12">
        <f t="shared" si="58"/>
        <v>321.32182898119368</v>
      </c>
      <c r="P83" s="12">
        <f t="shared" si="59"/>
        <v>353.24462498591646</v>
      </c>
      <c r="Q83" s="13">
        <f t="shared" si="46"/>
        <v>128175.48696749154</v>
      </c>
      <c r="R83" s="14">
        <f t="shared" si="47"/>
        <v>1</v>
      </c>
      <c r="S83" s="2">
        <v>68</v>
      </c>
      <c r="T83" s="12">
        <f t="shared" si="60"/>
        <v>615.68206492481806</v>
      </c>
      <c r="U83" s="12">
        <f t="shared" si="61"/>
        <v>264.36649965219431</v>
      </c>
      <c r="V83" s="12">
        <f t="shared" si="62"/>
        <v>351.3155652726237</v>
      </c>
      <c r="W83" s="12">
        <f t="shared" si="48"/>
        <v>137579.03207935052</v>
      </c>
      <c r="X83" s="78">
        <f t="shared" si="49"/>
        <v>0</v>
      </c>
      <c r="Y83" s="12">
        <f t="shared" si="63"/>
        <v>576.27903664834514</v>
      </c>
      <c r="Z83" s="12">
        <f t="shared" si="64"/>
        <v>247.44731156049707</v>
      </c>
      <c r="AA83" s="12">
        <f t="shared" si="65"/>
        <v>328.8317250878481</v>
      </c>
      <c r="AB83" s="13">
        <f t="shared" si="66"/>
        <v>128774.11343691063</v>
      </c>
      <c r="AC83" s="15">
        <f t="shared" si="50"/>
        <v>0</v>
      </c>
      <c r="AD83" s="3">
        <f t="shared" si="67"/>
        <v>262.26630494952036</v>
      </c>
      <c r="AE83" s="12">
        <f t="shared" si="68"/>
        <v>615.68206492479317</v>
      </c>
      <c r="AF83" s="12">
        <f t="shared" si="69"/>
        <v>243.07115622448478</v>
      </c>
      <c r="AG83" s="12">
        <f t="shared" si="70"/>
        <v>372.61090870030841</v>
      </c>
      <c r="AH83" s="13">
        <f t="shared" si="51"/>
        <v>126447.1227736396</v>
      </c>
      <c r="AI83" s="14">
        <f t="shared" si="52"/>
        <v>1</v>
      </c>
      <c r="AJ83" s="2">
        <f t="shared" si="53"/>
        <v>68</v>
      </c>
      <c r="AK83" s="12">
        <f t="shared" si="37"/>
        <v>-58.884389042302246</v>
      </c>
      <c r="AL83" s="12">
        <f t="shared" si="38"/>
        <v>-85.63545036054677</v>
      </c>
      <c r="AM83" s="12">
        <f t="shared" si="39"/>
        <v>26.75106131824441</v>
      </c>
      <c r="AN83" s="12">
        <f t="shared" si="40"/>
        <v>-2097.1834217915311</v>
      </c>
      <c r="AO83" s="12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70"/>
    </row>
    <row r="84" spans="2:52" x14ac:dyDescent="0.45">
      <c r="B84" s="2">
        <v>69</v>
      </c>
      <c r="C84" s="12">
        <f t="shared" si="54"/>
        <v>674.56645396712031</v>
      </c>
      <c r="D84" s="12">
        <f t="shared" ref="D84:D147" si="71">IF(ISERROR(-IPMT($E$3/12,B84-B83,$D$3-B83,F83)),0,-IPMT($E$3/12,B84-B83,$D$3-B83,F83))</f>
        <v>349.19053875285516</v>
      </c>
      <c r="E84" s="12">
        <f t="shared" ref="E84:E147" si="72">IF(ISERROR(-PPMT($E$3/12,B84-B83,$D$3-B83,F83)),0,-PPMT($E$3/12,B84-B83,$D$3-B83,F83))</f>
        <v>325.37591521426521</v>
      </c>
      <c r="F84" s="12">
        <f t="shared" si="41"/>
        <v>139350.83958592778</v>
      </c>
      <c r="G84" s="1">
        <v>0</v>
      </c>
      <c r="H84" s="12">
        <f t="shared" si="55"/>
        <v>631.50705633609277</v>
      </c>
      <c r="I84" s="12">
        <f t="shared" si="56"/>
        <v>326.9007640853992</v>
      </c>
      <c r="J84" s="12">
        <f t="shared" si="57"/>
        <v>304.60629225069368</v>
      </c>
      <c r="K84" s="13">
        <f t="shared" si="42"/>
        <v>130455.69934190897</v>
      </c>
      <c r="L84" s="15">
        <f t="shared" si="43"/>
        <v>0</v>
      </c>
      <c r="M84" s="3">
        <f t="shared" si="44"/>
        <v>258.0870755058275</v>
      </c>
      <c r="N84" s="12">
        <f t="shared" si="45"/>
        <v>674.56645396710996</v>
      </c>
      <c r="O84" s="12">
        <f t="shared" si="58"/>
        <v>320.43871741872886</v>
      </c>
      <c r="P84" s="12">
        <f t="shared" si="59"/>
        <v>354.12773654838105</v>
      </c>
      <c r="Q84" s="13">
        <f t="shared" si="46"/>
        <v>127821.35923094316</v>
      </c>
      <c r="R84" s="14">
        <f t="shared" si="47"/>
        <v>1</v>
      </c>
      <c r="S84" s="2">
        <v>69</v>
      </c>
      <c r="T84" s="12">
        <f t="shared" si="60"/>
        <v>615.68206492481806</v>
      </c>
      <c r="U84" s="12">
        <f t="shared" si="61"/>
        <v>263.69314481875517</v>
      </c>
      <c r="V84" s="12">
        <f t="shared" si="62"/>
        <v>351.98892010606295</v>
      </c>
      <c r="W84" s="12">
        <f t="shared" si="48"/>
        <v>137227.04315924447</v>
      </c>
      <c r="X84" s="78">
        <f t="shared" si="49"/>
        <v>0</v>
      </c>
      <c r="Y84" s="12">
        <f t="shared" si="63"/>
        <v>576.27903664834514</v>
      </c>
      <c r="Z84" s="12">
        <f t="shared" si="64"/>
        <v>246.81705075407871</v>
      </c>
      <c r="AA84" s="12">
        <f t="shared" si="65"/>
        <v>329.46198589426655</v>
      </c>
      <c r="AB84" s="13">
        <f t="shared" si="66"/>
        <v>128444.65145101637</v>
      </c>
      <c r="AC84" s="15">
        <f t="shared" si="50"/>
        <v>0</v>
      </c>
      <c r="AD84" s="3">
        <f t="shared" si="67"/>
        <v>261.26630494952025</v>
      </c>
      <c r="AE84" s="12">
        <f t="shared" si="68"/>
        <v>615.68206492479339</v>
      </c>
      <c r="AF84" s="12">
        <f t="shared" si="69"/>
        <v>242.35698531614253</v>
      </c>
      <c r="AG84" s="12">
        <f t="shared" si="70"/>
        <v>373.32507960865092</v>
      </c>
      <c r="AH84" s="13">
        <f t="shared" si="51"/>
        <v>126073.79769403095</v>
      </c>
      <c r="AI84" s="14">
        <f t="shared" si="52"/>
        <v>1</v>
      </c>
      <c r="AJ84" s="2">
        <f t="shared" si="53"/>
        <v>69</v>
      </c>
      <c r="AK84" s="12">
        <f t="shared" si="37"/>
        <v>-58.884389042302246</v>
      </c>
      <c r="AL84" s="12">
        <f t="shared" si="38"/>
        <v>-85.497393934099989</v>
      </c>
      <c r="AM84" s="12">
        <f t="shared" si="39"/>
        <v>26.613004891797743</v>
      </c>
      <c r="AN84" s="12">
        <f t="shared" si="40"/>
        <v>-2123.7964266833151</v>
      </c>
      <c r="AO84" s="12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70"/>
    </row>
    <row r="85" spans="2:52" x14ac:dyDescent="0.45">
      <c r="B85" s="2">
        <v>70</v>
      </c>
      <c r="C85" s="12">
        <f t="shared" si="54"/>
        <v>674.56645396712031</v>
      </c>
      <c r="D85" s="12">
        <f t="shared" si="71"/>
        <v>348.37709896481937</v>
      </c>
      <c r="E85" s="12">
        <f t="shared" si="72"/>
        <v>326.18935500230094</v>
      </c>
      <c r="F85" s="12">
        <f t="shared" si="41"/>
        <v>139024.65023092547</v>
      </c>
      <c r="G85" s="1">
        <v>0</v>
      </c>
      <c r="H85" s="12">
        <f t="shared" si="55"/>
        <v>631.50705633609289</v>
      </c>
      <c r="I85" s="12">
        <f t="shared" si="56"/>
        <v>326.13924835477241</v>
      </c>
      <c r="J85" s="12">
        <f t="shared" si="57"/>
        <v>305.36780798132042</v>
      </c>
      <c r="K85" s="13">
        <f t="shared" si="42"/>
        <v>130150.33153392765</v>
      </c>
      <c r="L85" s="15">
        <f t="shared" si="43"/>
        <v>0</v>
      </c>
      <c r="M85" s="3">
        <f t="shared" si="44"/>
        <v>257.08707550582744</v>
      </c>
      <c r="N85" s="12">
        <f t="shared" si="45"/>
        <v>674.56645396710996</v>
      </c>
      <c r="O85" s="12">
        <f t="shared" si="58"/>
        <v>319.55339807735788</v>
      </c>
      <c r="P85" s="12">
        <f t="shared" si="59"/>
        <v>355.01305588975208</v>
      </c>
      <c r="Q85" s="13">
        <f t="shared" si="46"/>
        <v>127466.3461750534</v>
      </c>
      <c r="R85" s="14">
        <f t="shared" si="47"/>
        <v>1</v>
      </c>
      <c r="S85" s="2">
        <v>70</v>
      </c>
      <c r="T85" s="12">
        <f t="shared" si="60"/>
        <v>615.68206492481818</v>
      </c>
      <c r="U85" s="12">
        <f t="shared" si="61"/>
        <v>263.0184993885519</v>
      </c>
      <c r="V85" s="12">
        <f t="shared" si="62"/>
        <v>352.66356553626622</v>
      </c>
      <c r="W85" s="12">
        <f t="shared" si="48"/>
        <v>136874.3795937082</v>
      </c>
      <c r="X85" s="78">
        <f t="shared" si="49"/>
        <v>0</v>
      </c>
      <c r="Y85" s="12">
        <f t="shared" si="63"/>
        <v>576.27903664834525</v>
      </c>
      <c r="Z85" s="12">
        <f t="shared" si="64"/>
        <v>246.18558194778137</v>
      </c>
      <c r="AA85" s="12">
        <f t="shared" si="65"/>
        <v>330.09345470056388</v>
      </c>
      <c r="AB85" s="13">
        <f t="shared" si="66"/>
        <v>128114.55799631581</v>
      </c>
      <c r="AC85" s="15">
        <f t="shared" si="50"/>
        <v>0</v>
      </c>
      <c r="AD85" s="3">
        <f t="shared" si="67"/>
        <v>260.26630494952025</v>
      </c>
      <c r="AE85" s="12">
        <f t="shared" si="68"/>
        <v>615.68206492479339</v>
      </c>
      <c r="AF85" s="12">
        <f t="shared" si="69"/>
        <v>241.64144558022596</v>
      </c>
      <c r="AG85" s="12">
        <f t="shared" si="70"/>
        <v>374.0406193445674</v>
      </c>
      <c r="AH85" s="13">
        <f t="shared" si="51"/>
        <v>125699.75707468638</v>
      </c>
      <c r="AI85" s="14">
        <f t="shared" si="52"/>
        <v>1</v>
      </c>
      <c r="AJ85" s="2">
        <f t="shared" si="53"/>
        <v>70</v>
      </c>
      <c r="AK85" s="12">
        <f t="shared" si="37"/>
        <v>-58.884389042302132</v>
      </c>
      <c r="AL85" s="12">
        <f t="shared" si="38"/>
        <v>-85.358599576267466</v>
      </c>
      <c r="AM85" s="12">
        <f t="shared" si="39"/>
        <v>26.474210533965277</v>
      </c>
      <c r="AN85" s="12">
        <f t="shared" si="40"/>
        <v>-2150.2706372172688</v>
      </c>
      <c r="AO85" s="12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70"/>
    </row>
    <row r="86" spans="2:52" x14ac:dyDescent="0.45">
      <c r="B86" s="2">
        <v>71</v>
      </c>
      <c r="C86" s="12">
        <f t="shared" si="54"/>
        <v>674.56645396712031</v>
      </c>
      <c r="D86" s="12">
        <f t="shared" si="71"/>
        <v>347.56162557731369</v>
      </c>
      <c r="E86" s="12">
        <f t="shared" si="72"/>
        <v>327.00482838980668</v>
      </c>
      <c r="F86" s="12">
        <f t="shared" si="41"/>
        <v>138697.64540253568</v>
      </c>
      <c r="G86" s="1">
        <v>0</v>
      </c>
      <c r="H86" s="12">
        <f t="shared" si="55"/>
        <v>631.50705633609289</v>
      </c>
      <c r="I86" s="12">
        <f t="shared" si="56"/>
        <v>325.37582883481912</v>
      </c>
      <c r="J86" s="12">
        <f t="shared" si="57"/>
        <v>306.13122750127377</v>
      </c>
      <c r="K86" s="13">
        <f t="shared" si="42"/>
        <v>129844.20030642637</v>
      </c>
      <c r="L86" s="15">
        <f t="shared" si="43"/>
        <v>0</v>
      </c>
      <c r="M86" s="3">
        <f t="shared" si="44"/>
        <v>256.08707550582739</v>
      </c>
      <c r="N86" s="12">
        <f t="shared" si="45"/>
        <v>674.56645396711019</v>
      </c>
      <c r="O86" s="12">
        <f t="shared" si="58"/>
        <v>318.6658654376335</v>
      </c>
      <c r="P86" s="12">
        <f t="shared" si="59"/>
        <v>355.90058852947669</v>
      </c>
      <c r="Q86" s="13">
        <f t="shared" si="46"/>
        <v>127110.44558652393</v>
      </c>
      <c r="R86" s="14">
        <f t="shared" si="47"/>
        <v>1</v>
      </c>
      <c r="S86" s="2">
        <v>71</v>
      </c>
      <c r="T86" s="12">
        <f t="shared" si="60"/>
        <v>615.68206492481818</v>
      </c>
      <c r="U86" s="12">
        <f t="shared" si="61"/>
        <v>262.34256088794069</v>
      </c>
      <c r="V86" s="12">
        <f t="shared" si="62"/>
        <v>353.33950403687743</v>
      </c>
      <c r="W86" s="12">
        <f t="shared" si="48"/>
        <v>136521.04008967133</v>
      </c>
      <c r="X86" s="78">
        <f t="shared" si="49"/>
        <v>0</v>
      </c>
      <c r="Y86" s="12">
        <f t="shared" si="63"/>
        <v>576.27903664834525</v>
      </c>
      <c r="Z86" s="12">
        <f t="shared" si="64"/>
        <v>245.55290282627195</v>
      </c>
      <c r="AA86" s="12">
        <f t="shared" si="65"/>
        <v>330.72613382207339</v>
      </c>
      <c r="AB86" s="13">
        <f t="shared" si="66"/>
        <v>127783.83186249374</v>
      </c>
      <c r="AC86" s="15">
        <f t="shared" si="50"/>
        <v>0</v>
      </c>
      <c r="AD86" s="3">
        <f t="shared" si="67"/>
        <v>259.26630494952025</v>
      </c>
      <c r="AE86" s="12">
        <f t="shared" si="68"/>
        <v>615.68206492479351</v>
      </c>
      <c r="AF86" s="12">
        <f t="shared" si="69"/>
        <v>240.92453439314889</v>
      </c>
      <c r="AG86" s="12">
        <f t="shared" si="70"/>
        <v>374.75753053164465</v>
      </c>
      <c r="AH86" s="13">
        <f t="shared" si="51"/>
        <v>125324.99954415474</v>
      </c>
      <c r="AI86" s="14">
        <f t="shared" si="52"/>
        <v>1</v>
      </c>
      <c r="AJ86" s="2">
        <f t="shared" si="53"/>
        <v>71</v>
      </c>
      <c r="AK86" s="12">
        <f t="shared" si="37"/>
        <v>-58.884389042302132</v>
      </c>
      <c r="AL86" s="12">
        <f t="shared" si="38"/>
        <v>-85.219064689372999</v>
      </c>
      <c r="AM86" s="12">
        <f t="shared" si="39"/>
        <v>26.334675647070753</v>
      </c>
      <c r="AN86" s="12">
        <f t="shared" si="40"/>
        <v>-2176.6053128643543</v>
      </c>
      <c r="AO86" s="12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70"/>
    </row>
    <row r="87" spans="2:52" x14ac:dyDescent="0.45">
      <c r="B87" s="2">
        <v>72</v>
      </c>
      <c r="C87" s="12">
        <f t="shared" si="54"/>
        <v>674.56645396712065</v>
      </c>
      <c r="D87" s="12">
        <f t="shared" si="71"/>
        <v>346.7441135063392</v>
      </c>
      <c r="E87" s="12">
        <f t="shared" si="72"/>
        <v>327.82234046078133</v>
      </c>
      <c r="F87" s="12">
        <f t="shared" si="41"/>
        <v>138369.82306207489</v>
      </c>
      <c r="G87" s="1">
        <v>0</v>
      </c>
      <c r="H87" s="12">
        <f t="shared" si="55"/>
        <v>631.507056336093</v>
      </c>
      <c r="I87" s="12">
        <f t="shared" si="56"/>
        <v>324.61050076606591</v>
      </c>
      <c r="J87" s="12">
        <f t="shared" si="57"/>
        <v>306.89655557002698</v>
      </c>
      <c r="K87" s="13">
        <f t="shared" si="42"/>
        <v>129537.30375085634</v>
      </c>
      <c r="L87" s="15">
        <f t="shared" si="43"/>
        <v>0</v>
      </c>
      <c r="M87" s="3">
        <f t="shared" si="44"/>
        <v>255.08707550582727</v>
      </c>
      <c r="N87" s="12">
        <f t="shared" si="45"/>
        <v>674.56645396711031</v>
      </c>
      <c r="O87" s="12">
        <f t="shared" si="58"/>
        <v>317.77611396630982</v>
      </c>
      <c r="P87" s="12">
        <f t="shared" si="59"/>
        <v>356.79034000080048</v>
      </c>
      <c r="Q87" s="13">
        <f t="shared" si="46"/>
        <v>126753.65524652312</v>
      </c>
      <c r="R87" s="14">
        <f t="shared" si="47"/>
        <v>1</v>
      </c>
      <c r="S87" s="2">
        <v>72</v>
      </c>
      <c r="T87" s="12">
        <f t="shared" si="60"/>
        <v>615.68206492481806</v>
      </c>
      <c r="U87" s="12">
        <f t="shared" si="61"/>
        <v>261.66532683853671</v>
      </c>
      <c r="V87" s="12">
        <f t="shared" si="62"/>
        <v>354.01673808628141</v>
      </c>
      <c r="W87" s="12">
        <f t="shared" si="48"/>
        <v>136167.02335158506</v>
      </c>
      <c r="X87" s="78">
        <f t="shared" si="49"/>
        <v>0</v>
      </c>
      <c r="Y87" s="12">
        <f t="shared" si="63"/>
        <v>576.27903664834514</v>
      </c>
      <c r="Z87" s="12">
        <f t="shared" si="64"/>
        <v>244.91901106977966</v>
      </c>
      <c r="AA87" s="12">
        <f t="shared" si="65"/>
        <v>331.36002557856557</v>
      </c>
      <c r="AB87" s="13">
        <f t="shared" si="66"/>
        <v>127452.47183691517</v>
      </c>
      <c r="AC87" s="15">
        <f t="shared" si="50"/>
        <v>0</v>
      </c>
      <c r="AD87" s="3">
        <f t="shared" si="67"/>
        <v>258.26630494952042</v>
      </c>
      <c r="AE87" s="12">
        <f t="shared" si="68"/>
        <v>615.68206492479317</v>
      </c>
      <c r="AF87" s="12">
        <f t="shared" si="69"/>
        <v>240.2062491262966</v>
      </c>
      <c r="AG87" s="12">
        <f t="shared" si="70"/>
        <v>375.47581579849663</v>
      </c>
      <c r="AH87" s="13">
        <f t="shared" si="51"/>
        <v>124949.52372835625</v>
      </c>
      <c r="AI87" s="14">
        <f t="shared" si="52"/>
        <v>1</v>
      </c>
      <c r="AJ87" s="2">
        <f t="shared" si="53"/>
        <v>72</v>
      </c>
      <c r="AK87" s="12">
        <f t="shared" si="37"/>
        <v>-58.884389042302587</v>
      </c>
      <c r="AL87" s="12">
        <f t="shared" si="38"/>
        <v>-85.07878666780249</v>
      </c>
      <c r="AM87" s="12">
        <f t="shared" si="39"/>
        <v>26.194397625500073</v>
      </c>
      <c r="AN87" s="12">
        <f t="shared" si="40"/>
        <v>-2202.7997104898386</v>
      </c>
      <c r="AO87" s="12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70"/>
    </row>
    <row r="88" spans="2:52" x14ac:dyDescent="0.45">
      <c r="B88" s="2">
        <v>73</v>
      </c>
      <c r="C88" s="12">
        <f t="shared" si="54"/>
        <v>674.56645396712054</v>
      </c>
      <c r="D88" s="12">
        <f t="shared" si="71"/>
        <v>345.92455765518724</v>
      </c>
      <c r="E88" s="12">
        <f t="shared" si="72"/>
        <v>328.64189631193318</v>
      </c>
      <c r="F88" s="12">
        <f t="shared" si="41"/>
        <v>138041.18116576297</v>
      </c>
      <c r="G88" s="1">
        <v>0</v>
      </c>
      <c r="H88" s="12">
        <f t="shared" si="55"/>
        <v>631.50705633609289</v>
      </c>
      <c r="I88" s="12">
        <f t="shared" si="56"/>
        <v>323.84325937714084</v>
      </c>
      <c r="J88" s="12">
        <f t="shared" si="57"/>
        <v>307.66379695895199</v>
      </c>
      <c r="K88" s="13">
        <f t="shared" si="42"/>
        <v>129229.63995389739</v>
      </c>
      <c r="L88" s="15">
        <f t="shared" si="43"/>
        <v>0</v>
      </c>
      <c r="M88" s="3">
        <f t="shared" si="44"/>
        <v>254.08707550582739</v>
      </c>
      <c r="N88" s="12">
        <f t="shared" si="45"/>
        <v>674.56645396711019</v>
      </c>
      <c r="O88" s="12">
        <f t="shared" si="58"/>
        <v>316.88413811630784</v>
      </c>
      <c r="P88" s="12">
        <f t="shared" si="59"/>
        <v>357.68231585080235</v>
      </c>
      <c r="Q88" s="13">
        <f t="shared" si="46"/>
        <v>126395.97293067232</v>
      </c>
      <c r="R88" s="14">
        <f t="shared" si="47"/>
        <v>1</v>
      </c>
      <c r="S88" s="2">
        <v>73</v>
      </c>
      <c r="T88" s="12">
        <f t="shared" si="60"/>
        <v>615.68206492481829</v>
      </c>
      <c r="U88" s="12">
        <f t="shared" si="61"/>
        <v>260.98679475720468</v>
      </c>
      <c r="V88" s="12">
        <f t="shared" si="62"/>
        <v>354.69527016761361</v>
      </c>
      <c r="W88" s="12">
        <f t="shared" si="48"/>
        <v>135812.32808141745</v>
      </c>
      <c r="X88" s="78">
        <f t="shared" si="49"/>
        <v>0</v>
      </c>
      <c r="Y88" s="12">
        <f t="shared" si="63"/>
        <v>576.27903664834525</v>
      </c>
      <c r="Z88" s="12">
        <f t="shared" si="64"/>
        <v>244.28390435408738</v>
      </c>
      <c r="AA88" s="12">
        <f t="shared" si="65"/>
        <v>331.99513229425787</v>
      </c>
      <c r="AB88" s="13">
        <f t="shared" si="66"/>
        <v>127120.47670462092</v>
      </c>
      <c r="AC88" s="15">
        <f t="shared" si="50"/>
        <v>0</v>
      </c>
      <c r="AD88" s="3">
        <f t="shared" si="67"/>
        <v>257.26630494952025</v>
      </c>
      <c r="AE88" s="12">
        <f t="shared" si="68"/>
        <v>615.68206492479351</v>
      </c>
      <c r="AF88" s="12">
        <f t="shared" si="69"/>
        <v>239.48658714601612</v>
      </c>
      <c r="AG88" s="12">
        <f t="shared" si="70"/>
        <v>376.19547777877739</v>
      </c>
      <c r="AH88" s="13">
        <f t="shared" si="51"/>
        <v>124573.32825057747</v>
      </c>
      <c r="AI88" s="14">
        <f t="shared" si="52"/>
        <v>1</v>
      </c>
      <c r="AJ88" s="2">
        <f t="shared" si="53"/>
        <v>73</v>
      </c>
      <c r="AK88" s="12">
        <f t="shared" si="37"/>
        <v>-58.884389042302246</v>
      </c>
      <c r="AL88" s="12">
        <f t="shared" si="38"/>
        <v>-84.937762897982566</v>
      </c>
      <c r="AM88" s="12">
        <f t="shared" si="39"/>
        <v>26.053373855680434</v>
      </c>
      <c r="AN88" s="12">
        <f t="shared" si="40"/>
        <v>-2228.8530843455228</v>
      </c>
      <c r="AO88" s="12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70"/>
    </row>
    <row r="89" spans="2:52" x14ac:dyDescent="0.45">
      <c r="B89" s="2">
        <v>74</v>
      </c>
      <c r="C89" s="12">
        <f t="shared" si="54"/>
        <v>674.56645396712031</v>
      </c>
      <c r="D89" s="12">
        <f t="shared" si="71"/>
        <v>345.10295291440747</v>
      </c>
      <c r="E89" s="12">
        <f t="shared" si="72"/>
        <v>329.46350105271296</v>
      </c>
      <c r="F89" s="12">
        <f t="shared" si="41"/>
        <v>137711.71766471025</v>
      </c>
      <c r="G89" s="1">
        <v>0</v>
      </c>
      <c r="H89" s="12">
        <f t="shared" si="55"/>
        <v>631.50705633609277</v>
      </c>
      <c r="I89" s="12">
        <f t="shared" si="56"/>
        <v>323.07409988474348</v>
      </c>
      <c r="J89" s="12">
        <f t="shared" si="57"/>
        <v>308.4329564513493</v>
      </c>
      <c r="K89" s="13">
        <f t="shared" si="42"/>
        <v>128921.20699744605</v>
      </c>
      <c r="L89" s="15">
        <f t="shared" si="43"/>
        <v>0</v>
      </c>
      <c r="M89" s="3">
        <f t="shared" si="44"/>
        <v>253.08707550582747</v>
      </c>
      <c r="N89" s="12">
        <f t="shared" si="45"/>
        <v>674.56645396710996</v>
      </c>
      <c r="O89" s="12">
        <f t="shared" si="58"/>
        <v>315.98993232668079</v>
      </c>
      <c r="P89" s="12">
        <f t="shared" si="59"/>
        <v>358.57652164042912</v>
      </c>
      <c r="Q89" s="13">
        <f t="shared" si="46"/>
        <v>126037.39640903189</v>
      </c>
      <c r="R89" s="14">
        <f t="shared" si="47"/>
        <v>1</v>
      </c>
      <c r="S89" s="2">
        <v>74</v>
      </c>
      <c r="T89" s="12">
        <f t="shared" si="60"/>
        <v>615.68206492481829</v>
      </c>
      <c r="U89" s="12">
        <f t="shared" si="61"/>
        <v>260.30696215605008</v>
      </c>
      <c r="V89" s="12">
        <f t="shared" si="62"/>
        <v>355.37510276876816</v>
      </c>
      <c r="W89" s="12">
        <f t="shared" si="48"/>
        <v>135456.95297864868</v>
      </c>
      <c r="X89" s="78">
        <f t="shared" si="49"/>
        <v>0</v>
      </c>
      <c r="Y89" s="12">
        <f t="shared" si="63"/>
        <v>576.27903664834525</v>
      </c>
      <c r="Z89" s="12">
        <f t="shared" si="64"/>
        <v>243.64758035052341</v>
      </c>
      <c r="AA89" s="12">
        <f t="shared" si="65"/>
        <v>332.63145629782184</v>
      </c>
      <c r="AB89" s="13">
        <f t="shared" si="66"/>
        <v>126787.84524832309</v>
      </c>
      <c r="AC89" s="15">
        <f t="shared" si="50"/>
        <v>0</v>
      </c>
      <c r="AD89" s="3">
        <f t="shared" si="67"/>
        <v>256.26630494952025</v>
      </c>
      <c r="AE89" s="12">
        <f t="shared" si="68"/>
        <v>615.68206492479351</v>
      </c>
      <c r="AF89" s="12">
        <f t="shared" si="69"/>
        <v>238.76554581360679</v>
      </c>
      <c r="AG89" s="12">
        <f t="shared" si="70"/>
        <v>376.91651911118669</v>
      </c>
      <c r="AH89" s="13">
        <f t="shared" si="51"/>
        <v>124196.41173146629</v>
      </c>
      <c r="AI89" s="14">
        <f t="shared" si="52"/>
        <v>1</v>
      </c>
      <c r="AJ89" s="2">
        <f t="shared" si="53"/>
        <v>74</v>
      </c>
      <c r="AK89" s="12">
        <f t="shared" si="37"/>
        <v>-58.884389042302018</v>
      </c>
      <c r="AL89" s="12">
        <f t="shared" si="38"/>
        <v>-84.795990758357391</v>
      </c>
      <c r="AM89" s="12">
        <f t="shared" si="39"/>
        <v>25.911601716055202</v>
      </c>
      <c r="AN89" s="12">
        <f t="shared" si="40"/>
        <v>-2254.7646860615641</v>
      </c>
      <c r="AO89" s="12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70"/>
    </row>
    <row r="90" spans="2:52" x14ac:dyDescent="0.45">
      <c r="B90" s="2">
        <v>75</v>
      </c>
      <c r="C90" s="12">
        <f t="shared" si="54"/>
        <v>674.56645396712031</v>
      </c>
      <c r="D90" s="12">
        <f t="shared" si="71"/>
        <v>344.27929416177562</v>
      </c>
      <c r="E90" s="12">
        <f t="shared" si="72"/>
        <v>330.28715980534474</v>
      </c>
      <c r="F90" s="12">
        <f t="shared" si="41"/>
        <v>137381.43050490491</v>
      </c>
      <c r="G90" s="1">
        <v>0</v>
      </c>
      <c r="H90" s="12">
        <f t="shared" si="55"/>
        <v>631.50705633609277</v>
      </c>
      <c r="I90" s="12">
        <f t="shared" si="56"/>
        <v>322.30301749361513</v>
      </c>
      <c r="J90" s="12">
        <f t="shared" si="57"/>
        <v>309.2040388424777</v>
      </c>
      <c r="K90" s="13">
        <f t="shared" si="42"/>
        <v>128612.00295860357</v>
      </c>
      <c r="L90" s="15">
        <f t="shared" si="43"/>
        <v>0</v>
      </c>
      <c r="M90" s="3">
        <f t="shared" si="44"/>
        <v>252.08707550582744</v>
      </c>
      <c r="N90" s="12">
        <f t="shared" si="45"/>
        <v>674.56645396710996</v>
      </c>
      <c r="O90" s="12">
        <f t="shared" si="58"/>
        <v>315.09349102257971</v>
      </c>
      <c r="P90" s="12">
        <f t="shared" si="59"/>
        <v>359.47296294453031</v>
      </c>
      <c r="Q90" s="13">
        <f t="shared" si="46"/>
        <v>125677.92344608736</v>
      </c>
      <c r="R90" s="14">
        <f t="shared" si="47"/>
        <v>1</v>
      </c>
      <c r="S90" s="2">
        <v>75</v>
      </c>
      <c r="T90" s="12">
        <f t="shared" si="60"/>
        <v>615.68206492481818</v>
      </c>
      <c r="U90" s="12">
        <f t="shared" si="61"/>
        <v>259.62582654240998</v>
      </c>
      <c r="V90" s="12">
        <f t="shared" si="62"/>
        <v>356.05623838240825</v>
      </c>
      <c r="W90" s="12">
        <f t="shared" si="48"/>
        <v>135100.89674026627</v>
      </c>
      <c r="X90" s="78">
        <f t="shared" si="49"/>
        <v>0</v>
      </c>
      <c r="Y90" s="12">
        <f t="shared" si="63"/>
        <v>576.27903664834514</v>
      </c>
      <c r="Z90" s="12">
        <f t="shared" si="64"/>
        <v>243.01003672595257</v>
      </c>
      <c r="AA90" s="12">
        <f t="shared" si="65"/>
        <v>333.26899992239271</v>
      </c>
      <c r="AB90" s="13">
        <f t="shared" si="66"/>
        <v>126454.5762484007</v>
      </c>
      <c r="AC90" s="15">
        <f t="shared" si="50"/>
        <v>0</v>
      </c>
      <c r="AD90" s="3">
        <f t="shared" si="67"/>
        <v>255.26630494952039</v>
      </c>
      <c r="AE90" s="12">
        <f t="shared" si="68"/>
        <v>615.68206492479328</v>
      </c>
      <c r="AF90" s="12">
        <f t="shared" si="69"/>
        <v>238.04312248531039</v>
      </c>
      <c r="AG90" s="12">
        <f t="shared" si="70"/>
        <v>377.63894243948289</v>
      </c>
      <c r="AH90" s="13">
        <f t="shared" si="51"/>
        <v>123818.7727890268</v>
      </c>
      <c r="AI90" s="14">
        <f t="shared" si="52"/>
        <v>1</v>
      </c>
      <c r="AJ90" s="2">
        <f t="shared" si="53"/>
        <v>75</v>
      </c>
      <c r="AK90" s="12">
        <f t="shared" si="37"/>
        <v>-58.884389042302132</v>
      </c>
      <c r="AL90" s="12">
        <f t="shared" si="38"/>
        <v>-84.653467619365642</v>
      </c>
      <c r="AM90" s="12">
        <f t="shared" si="39"/>
        <v>25.76907857706351</v>
      </c>
      <c r="AN90" s="12">
        <f t="shared" si="40"/>
        <v>-2280.533764638647</v>
      </c>
      <c r="AO90" s="12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70"/>
    </row>
    <row r="91" spans="2:52" x14ac:dyDescent="0.45">
      <c r="B91" s="2">
        <v>76</v>
      </c>
      <c r="C91" s="12">
        <f t="shared" si="54"/>
        <v>674.56645396712031</v>
      </c>
      <c r="D91" s="12">
        <f t="shared" si="71"/>
        <v>343.45357626226229</v>
      </c>
      <c r="E91" s="12">
        <f t="shared" si="72"/>
        <v>331.11287770485814</v>
      </c>
      <c r="F91" s="12">
        <f t="shared" si="41"/>
        <v>137050.31762720004</v>
      </c>
      <c r="G91" s="1">
        <v>0</v>
      </c>
      <c r="H91" s="12">
        <f t="shared" si="55"/>
        <v>631.50705633609277</v>
      </c>
      <c r="I91" s="12">
        <f t="shared" si="56"/>
        <v>321.53000739650895</v>
      </c>
      <c r="J91" s="12">
        <f t="shared" si="57"/>
        <v>309.97704893958394</v>
      </c>
      <c r="K91" s="13">
        <f t="shared" si="42"/>
        <v>128302.02590966398</v>
      </c>
      <c r="L91" s="15">
        <f t="shared" si="43"/>
        <v>0</v>
      </c>
      <c r="M91" s="3">
        <f t="shared" si="44"/>
        <v>251.08707550582744</v>
      </c>
      <c r="N91" s="12">
        <f t="shared" si="45"/>
        <v>674.56645396711019</v>
      </c>
      <c r="O91" s="12">
        <f t="shared" si="58"/>
        <v>314.19480861521839</v>
      </c>
      <c r="P91" s="12">
        <f t="shared" si="59"/>
        <v>360.37164535189174</v>
      </c>
      <c r="Q91" s="13">
        <f t="shared" si="46"/>
        <v>125317.55180073547</v>
      </c>
      <c r="R91" s="14">
        <f t="shared" si="47"/>
        <v>1</v>
      </c>
      <c r="S91" s="2">
        <v>76</v>
      </c>
      <c r="T91" s="12">
        <f t="shared" si="60"/>
        <v>615.68206492481806</v>
      </c>
      <c r="U91" s="12">
        <f t="shared" si="61"/>
        <v>258.94338541884366</v>
      </c>
      <c r="V91" s="12">
        <f t="shared" si="62"/>
        <v>356.73867950597446</v>
      </c>
      <c r="W91" s="12">
        <f t="shared" si="48"/>
        <v>134744.1580607603</v>
      </c>
      <c r="X91" s="78">
        <f t="shared" si="49"/>
        <v>0</v>
      </c>
      <c r="Y91" s="12">
        <f t="shared" si="63"/>
        <v>576.27903664834514</v>
      </c>
      <c r="Z91" s="12">
        <f t="shared" si="64"/>
        <v>242.37127114276802</v>
      </c>
      <c r="AA91" s="12">
        <f t="shared" si="65"/>
        <v>333.90776550557723</v>
      </c>
      <c r="AB91" s="13">
        <f t="shared" si="66"/>
        <v>126120.66848289513</v>
      </c>
      <c r="AC91" s="15">
        <f t="shared" si="50"/>
        <v>0</v>
      </c>
      <c r="AD91" s="3">
        <f t="shared" si="67"/>
        <v>254.26630494952045</v>
      </c>
      <c r="AE91" s="12">
        <f t="shared" si="68"/>
        <v>615.68206492479305</v>
      </c>
      <c r="AF91" s="12">
        <f t="shared" si="69"/>
        <v>237.31931451230136</v>
      </c>
      <c r="AG91" s="12">
        <f t="shared" si="70"/>
        <v>378.36275041249172</v>
      </c>
      <c r="AH91" s="13">
        <f t="shared" si="51"/>
        <v>123440.41003861431</v>
      </c>
      <c r="AI91" s="14">
        <f t="shared" si="52"/>
        <v>1</v>
      </c>
      <c r="AJ91" s="2">
        <f t="shared" si="53"/>
        <v>76</v>
      </c>
      <c r="AK91" s="12">
        <f t="shared" si="37"/>
        <v>-58.884389042302246</v>
      </c>
      <c r="AL91" s="12">
        <f t="shared" si="38"/>
        <v>-84.510190843418627</v>
      </c>
      <c r="AM91" s="12">
        <f t="shared" si="39"/>
        <v>25.625801801116324</v>
      </c>
      <c r="AN91" s="12">
        <f t="shared" si="40"/>
        <v>-2306.1595664397464</v>
      </c>
      <c r="AO91" s="12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70"/>
    </row>
    <row r="92" spans="2:52" x14ac:dyDescent="0.45">
      <c r="B92" s="2">
        <v>77</v>
      </c>
      <c r="C92" s="12">
        <f t="shared" si="54"/>
        <v>674.56645396712054</v>
      </c>
      <c r="D92" s="12">
        <f t="shared" si="71"/>
        <v>342.62579406800012</v>
      </c>
      <c r="E92" s="12">
        <f t="shared" si="72"/>
        <v>331.94065989912036</v>
      </c>
      <c r="F92" s="12">
        <f t="shared" si="41"/>
        <v>136718.37696730092</v>
      </c>
      <c r="G92" s="1">
        <v>0</v>
      </c>
      <c r="H92" s="12">
        <f t="shared" si="55"/>
        <v>631.50705633609289</v>
      </c>
      <c r="I92" s="12">
        <f t="shared" si="56"/>
        <v>320.75506477415996</v>
      </c>
      <c r="J92" s="12">
        <f t="shared" si="57"/>
        <v>310.75199156193293</v>
      </c>
      <c r="K92" s="13">
        <f t="shared" si="42"/>
        <v>127991.27391810204</v>
      </c>
      <c r="L92" s="15">
        <f t="shared" si="43"/>
        <v>0</v>
      </c>
      <c r="M92" s="3">
        <f t="shared" si="44"/>
        <v>250.08707550582736</v>
      </c>
      <c r="N92" s="12">
        <f t="shared" si="45"/>
        <v>674.56645396711019</v>
      </c>
      <c r="O92" s="12">
        <f t="shared" si="58"/>
        <v>313.29387950183866</v>
      </c>
      <c r="P92" s="12">
        <f t="shared" si="59"/>
        <v>361.27257446527153</v>
      </c>
      <c r="Q92" s="13">
        <f t="shared" si="46"/>
        <v>124956.2792262702</v>
      </c>
      <c r="R92" s="14">
        <f t="shared" si="47"/>
        <v>1</v>
      </c>
      <c r="S92" s="2">
        <v>77</v>
      </c>
      <c r="T92" s="12">
        <f t="shared" si="60"/>
        <v>615.68206492481818</v>
      </c>
      <c r="U92" s="12">
        <f t="shared" si="61"/>
        <v>258.25963628312388</v>
      </c>
      <c r="V92" s="12">
        <f t="shared" si="62"/>
        <v>357.4224286416943</v>
      </c>
      <c r="W92" s="12">
        <f t="shared" si="48"/>
        <v>134386.73563211859</v>
      </c>
      <c r="X92" s="78">
        <f t="shared" si="49"/>
        <v>0</v>
      </c>
      <c r="Y92" s="12">
        <f t="shared" si="63"/>
        <v>576.27903664834514</v>
      </c>
      <c r="Z92" s="12">
        <f t="shared" si="64"/>
        <v>241.73128125888229</v>
      </c>
      <c r="AA92" s="12">
        <f t="shared" si="65"/>
        <v>334.54775538946291</v>
      </c>
      <c r="AB92" s="13">
        <f t="shared" si="66"/>
        <v>125786.12072750567</v>
      </c>
      <c r="AC92" s="15">
        <f t="shared" si="50"/>
        <v>0</v>
      </c>
      <c r="AD92" s="3">
        <f t="shared" si="67"/>
        <v>253.26630494952039</v>
      </c>
      <c r="AE92" s="12">
        <f t="shared" si="68"/>
        <v>615.68206492479317</v>
      </c>
      <c r="AF92" s="12">
        <f t="shared" si="69"/>
        <v>236.59411924067743</v>
      </c>
      <c r="AG92" s="12">
        <f t="shared" si="70"/>
        <v>379.08794568411577</v>
      </c>
      <c r="AH92" s="13">
        <f t="shared" si="51"/>
        <v>123061.32209293019</v>
      </c>
      <c r="AI92" s="14">
        <f t="shared" si="52"/>
        <v>1</v>
      </c>
      <c r="AJ92" s="2">
        <f t="shared" si="53"/>
        <v>77</v>
      </c>
      <c r="AK92" s="12">
        <f t="shared" si="37"/>
        <v>-58.884389042302359</v>
      </c>
      <c r="AL92" s="12">
        <f t="shared" si="38"/>
        <v>-84.366157784876236</v>
      </c>
      <c r="AM92" s="12">
        <f t="shared" si="39"/>
        <v>25.481768742573934</v>
      </c>
      <c r="AN92" s="12">
        <f t="shared" si="40"/>
        <v>-2331.6413351823285</v>
      </c>
      <c r="AO92" s="12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70"/>
    </row>
    <row r="93" spans="2:52" x14ac:dyDescent="0.45">
      <c r="B93" s="2">
        <v>78</v>
      </c>
      <c r="C93" s="12">
        <f t="shared" si="54"/>
        <v>674.56645396712054</v>
      </c>
      <c r="D93" s="12">
        <f t="shared" si="71"/>
        <v>341.79594241825231</v>
      </c>
      <c r="E93" s="12">
        <f t="shared" si="72"/>
        <v>332.77051154886817</v>
      </c>
      <c r="F93" s="12">
        <f t="shared" si="41"/>
        <v>136385.60645575204</v>
      </c>
      <c r="G93" s="1">
        <v>0</v>
      </c>
      <c r="H93" s="12">
        <f t="shared" si="55"/>
        <v>631.507056336093</v>
      </c>
      <c r="I93" s="12">
        <f t="shared" si="56"/>
        <v>319.97818479525512</v>
      </c>
      <c r="J93" s="12">
        <f t="shared" si="57"/>
        <v>311.52887154083777</v>
      </c>
      <c r="K93" s="13">
        <f t="shared" si="42"/>
        <v>127679.74504656121</v>
      </c>
      <c r="L93" s="15">
        <f t="shared" si="43"/>
        <v>0</v>
      </c>
      <c r="M93" s="3">
        <f t="shared" si="44"/>
        <v>249.08707550582741</v>
      </c>
      <c r="N93" s="12">
        <f t="shared" si="45"/>
        <v>674.56645396710996</v>
      </c>
      <c r="O93" s="12">
        <f t="shared" si="58"/>
        <v>312.39069806567551</v>
      </c>
      <c r="P93" s="12">
        <f t="shared" si="59"/>
        <v>362.17575590143451</v>
      </c>
      <c r="Q93" s="13">
        <f t="shared" si="46"/>
        <v>124594.10347036876</v>
      </c>
      <c r="R93" s="14">
        <f t="shared" si="47"/>
        <v>1</v>
      </c>
      <c r="S93" s="2">
        <v>78</v>
      </c>
      <c r="T93" s="12">
        <f t="shared" si="60"/>
        <v>615.68206492481818</v>
      </c>
      <c r="U93" s="12">
        <f t="shared" si="61"/>
        <v>257.57457662822731</v>
      </c>
      <c r="V93" s="12">
        <f t="shared" si="62"/>
        <v>358.10748829659087</v>
      </c>
      <c r="W93" s="12">
        <f t="shared" si="48"/>
        <v>134028.62814382202</v>
      </c>
      <c r="X93" s="78">
        <f t="shared" si="49"/>
        <v>0</v>
      </c>
      <c r="Y93" s="12">
        <f t="shared" si="63"/>
        <v>576.27903664834525</v>
      </c>
      <c r="Z93" s="12">
        <f t="shared" si="64"/>
        <v>241.09006472771921</v>
      </c>
      <c r="AA93" s="12">
        <f t="shared" si="65"/>
        <v>335.1889719206261</v>
      </c>
      <c r="AB93" s="13">
        <f t="shared" si="66"/>
        <v>125450.93175558504</v>
      </c>
      <c r="AC93" s="15">
        <f t="shared" si="50"/>
        <v>0</v>
      </c>
      <c r="AD93" s="3">
        <f t="shared" si="67"/>
        <v>252.26630494952036</v>
      </c>
      <c r="AE93" s="12">
        <f t="shared" si="68"/>
        <v>615.68206492479328</v>
      </c>
      <c r="AF93" s="12">
        <f t="shared" si="69"/>
        <v>235.86753401144952</v>
      </c>
      <c r="AG93" s="12">
        <f t="shared" si="70"/>
        <v>379.81453091334373</v>
      </c>
      <c r="AH93" s="13">
        <f t="shared" si="51"/>
        <v>122681.50756201685</v>
      </c>
      <c r="AI93" s="14">
        <f t="shared" si="52"/>
        <v>1</v>
      </c>
      <c r="AJ93" s="2">
        <f t="shared" si="53"/>
        <v>78</v>
      </c>
      <c r="AK93" s="12">
        <f t="shared" si="37"/>
        <v>-58.884389042302359</v>
      </c>
      <c r="AL93" s="12">
        <f t="shared" si="38"/>
        <v>-84.221365790025004</v>
      </c>
      <c r="AM93" s="12">
        <f t="shared" si="39"/>
        <v>25.336976747722701</v>
      </c>
      <c r="AN93" s="12">
        <f t="shared" si="40"/>
        <v>-2356.9783119300264</v>
      </c>
      <c r="AO93" s="12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70"/>
    </row>
    <row r="94" spans="2:52" x14ac:dyDescent="0.45">
      <c r="B94" s="2">
        <v>79</v>
      </c>
      <c r="C94" s="12">
        <f t="shared" si="54"/>
        <v>674.56645396712031</v>
      </c>
      <c r="D94" s="12">
        <f t="shared" si="71"/>
        <v>340.96401613938013</v>
      </c>
      <c r="E94" s="12">
        <f t="shared" si="72"/>
        <v>333.60243782774023</v>
      </c>
      <c r="F94" s="12">
        <f t="shared" si="41"/>
        <v>136052.00401792431</v>
      </c>
      <c r="G94" s="1">
        <v>0</v>
      </c>
      <c r="H94" s="12">
        <f t="shared" si="55"/>
        <v>631.50705633609277</v>
      </c>
      <c r="I94" s="12">
        <f t="shared" si="56"/>
        <v>319.19936261640299</v>
      </c>
      <c r="J94" s="12">
        <f t="shared" si="57"/>
        <v>312.30769371968984</v>
      </c>
      <c r="K94" s="13">
        <f t="shared" si="42"/>
        <v>127367.43735284152</v>
      </c>
      <c r="L94" s="15">
        <f t="shared" si="43"/>
        <v>0</v>
      </c>
      <c r="M94" s="3">
        <f t="shared" si="44"/>
        <v>248.08707550582753</v>
      </c>
      <c r="N94" s="12">
        <f t="shared" si="45"/>
        <v>674.56645396710974</v>
      </c>
      <c r="O94" s="12">
        <f t="shared" si="58"/>
        <v>311.4852586759219</v>
      </c>
      <c r="P94" s="12">
        <f t="shared" si="59"/>
        <v>363.0811952911879</v>
      </c>
      <c r="Q94" s="13">
        <f t="shared" si="46"/>
        <v>124231.02227507757</v>
      </c>
      <c r="R94" s="14">
        <f t="shared" si="47"/>
        <v>1</v>
      </c>
      <c r="S94" s="2">
        <v>79</v>
      </c>
      <c r="T94" s="12">
        <f t="shared" si="60"/>
        <v>615.68206492481818</v>
      </c>
      <c r="U94" s="12">
        <f t="shared" si="61"/>
        <v>256.8882039423255</v>
      </c>
      <c r="V94" s="12">
        <f t="shared" si="62"/>
        <v>358.79386098249262</v>
      </c>
      <c r="W94" s="12">
        <f t="shared" si="48"/>
        <v>133669.83428283953</v>
      </c>
      <c r="X94" s="78">
        <f t="shared" si="49"/>
        <v>0</v>
      </c>
      <c r="Y94" s="12">
        <f t="shared" si="63"/>
        <v>576.27903664834514</v>
      </c>
      <c r="Z94" s="12">
        <f t="shared" si="64"/>
        <v>240.44761919820462</v>
      </c>
      <c r="AA94" s="12">
        <f t="shared" si="65"/>
        <v>335.83141745014052</v>
      </c>
      <c r="AB94" s="13">
        <f t="shared" si="66"/>
        <v>125115.1003381349</v>
      </c>
      <c r="AC94" s="15">
        <f t="shared" si="50"/>
        <v>0</v>
      </c>
      <c r="AD94" s="3">
        <f t="shared" si="67"/>
        <v>251.26630494952036</v>
      </c>
      <c r="AE94" s="12">
        <f t="shared" si="68"/>
        <v>615.68206492479339</v>
      </c>
      <c r="AF94" s="12">
        <f t="shared" si="69"/>
        <v>235.13955616053232</v>
      </c>
      <c r="AG94" s="12">
        <f t="shared" si="70"/>
        <v>380.54250876426102</v>
      </c>
      <c r="AH94" s="13">
        <f t="shared" si="51"/>
        <v>122300.96505325258</v>
      </c>
      <c r="AI94" s="14">
        <f t="shared" si="52"/>
        <v>1</v>
      </c>
      <c r="AJ94" s="2">
        <f t="shared" si="53"/>
        <v>79</v>
      </c>
      <c r="AK94" s="12">
        <f t="shared" si="37"/>
        <v>-58.884389042302132</v>
      </c>
      <c r="AL94" s="12">
        <f t="shared" si="38"/>
        <v>-84.075812197054631</v>
      </c>
      <c r="AM94" s="12">
        <f t="shared" si="39"/>
        <v>25.191423154752385</v>
      </c>
      <c r="AN94" s="12">
        <f t="shared" si="40"/>
        <v>-2382.1697350847826</v>
      </c>
      <c r="AO94" s="12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70"/>
    </row>
    <row r="95" spans="2:52" x14ac:dyDescent="0.45">
      <c r="B95" s="2">
        <v>80</v>
      </c>
      <c r="C95" s="12">
        <f t="shared" si="54"/>
        <v>674.56645396712031</v>
      </c>
      <c r="D95" s="12">
        <f t="shared" si="71"/>
        <v>340.13001004481077</v>
      </c>
      <c r="E95" s="12">
        <f t="shared" si="72"/>
        <v>334.43644392230954</v>
      </c>
      <c r="F95" s="12">
        <f t="shared" si="41"/>
        <v>135717.56757400199</v>
      </c>
      <c r="G95" s="1">
        <v>0</v>
      </c>
      <c r="H95" s="12">
        <f t="shared" si="55"/>
        <v>631.50705633609277</v>
      </c>
      <c r="I95" s="12">
        <f t="shared" si="56"/>
        <v>318.41859338210378</v>
      </c>
      <c r="J95" s="12">
        <f t="shared" si="57"/>
        <v>313.08846295398905</v>
      </c>
      <c r="K95" s="13">
        <f t="shared" si="42"/>
        <v>127054.34888988752</v>
      </c>
      <c r="L95" s="15">
        <f t="shared" si="43"/>
        <v>0</v>
      </c>
      <c r="M95" s="3">
        <f t="shared" si="44"/>
        <v>247.08707550582747</v>
      </c>
      <c r="N95" s="12">
        <f t="shared" si="45"/>
        <v>674.56645396710996</v>
      </c>
      <c r="O95" s="12">
        <f t="shared" si="58"/>
        <v>310.57755568769392</v>
      </c>
      <c r="P95" s="12">
        <f t="shared" si="59"/>
        <v>363.98889827941605</v>
      </c>
      <c r="Q95" s="13">
        <f t="shared" si="46"/>
        <v>123867.03337679815</v>
      </c>
      <c r="R95" s="14">
        <f t="shared" si="47"/>
        <v>1</v>
      </c>
      <c r="S95" s="2">
        <v>80</v>
      </c>
      <c r="T95" s="12">
        <f t="shared" si="60"/>
        <v>615.68206492481818</v>
      </c>
      <c r="U95" s="12">
        <f t="shared" si="61"/>
        <v>256.20051570877575</v>
      </c>
      <c r="V95" s="12">
        <f t="shared" si="62"/>
        <v>359.48154921604242</v>
      </c>
      <c r="W95" s="12">
        <f t="shared" si="48"/>
        <v>133310.35273362347</v>
      </c>
      <c r="X95" s="78">
        <f t="shared" si="49"/>
        <v>0</v>
      </c>
      <c r="Y95" s="12">
        <f t="shared" si="63"/>
        <v>576.27903664834525</v>
      </c>
      <c r="Z95" s="12">
        <f t="shared" si="64"/>
        <v>239.80394231475859</v>
      </c>
      <c r="AA95" s="12">
        <f t="shared" si="65"/>
        <v>336.47509433358675</v>
      </c>
      <c r="AB95" s="13">
        <f t="shared" si="66"/>
        <v>124778.62524380132</v>
      </c>
      <c r="AC95" s="15">
        <f t="shared" si="50"/>
        <v>0</v>
      </c>
      <c r="AD95" s="3">
        <f t="shared" si="67"/>
        <v>250.26630494952039</v>
      </c>
      <c r="AE95" s="12">
        <f t="shared" si="68"/>
        <v>615.68206492479317</v>
      </c>
      <c r="AF95" s="12">
        <f t="shared" si="69"/>
        <v>234.41018301873407</v>
      </c>
      <c r="AG95" s="12">
        <f t="shared" si="70"/>
        <v>381.27188190605909</v>
      </c>
      <c r="AH95" s="13">
        <f t="shared" si="51"/>
        <v>121919.69317134653</v>
      </c>
      <c r="AI95" s="14">
        <f t="shared" si="52"/>
        <v>1</v>
      </c>
      <c r="AJ95" s="2">
        <f t="shared" si="53"/>
        <v>80</v>
      </c>
      <c r="AK95" s="12">
        <f t="shared" si="37"/>
        <v>-58.884389042302132</v>
      </c>
      <c r="AL95" s="12">
        <f t="shared" si="38"/>
        <v>-83.92949433603502</v>
      </c>
      <c r="AM95" s="12">
        <f t="shared" si="39"/>
        <v>25.045105293732888</v>
      </c>
      <c r="AN95" s="12">
        <f t="shared" si="40"/>
        <v>-2407.214840378525</v>
      </c>
      <c r="AO95" s="12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70"/>
    </row>
    <row r="96" spans="2:52" x14ac:dyDescent="0.45">
      <c r="B96" s="2">
        <v>81</v>
      </c>
      <c r="C96" s="12">
        <f t="shared" si="54"/>
        <v>674.56645396712054</v>
      </c>
      <c r="D96" s="12">
        <f t="shared" si="71"/>
        <v>339.29391893500497</v>
      </c>
      <c r="E96" s="12">
        <f t="shared" si="72"/>
        <v>335.2725350321154</v>
      </c>
      <c r="F96" s="12">
        <f t="shared" si="41"/>
        <v>135382.29503896987</v>
      </c>
      <c r="G96" s="1">
        <v>0</v>
      </c>
      <c r="H96" s="12">
        <f t="shared" si="55"/>
        <v>631.50705633609289</v>
      </c>
      <c r="I96" s="12">
        <f t="shared" si="56"/>
        <v>317.63587222471881</v>
      </c>
      <c r="J96" s="12">
        <f t="shared" si="57"/>
        <v>313.87118411137402</v>
      </c>
      <c r="K96" s="13">
        <f t="shared" si="42"/>
        <v>126740.47770577615</v>
      </c>
      <c r="L96" s="15">
        <f t="shared" si="43"/>
        <v>0</v>
      </c>
      <c r="M96" s="3">
        <f t="shared" si="44"/>
        <v>246.08707550582736</v>
      </c>
      <c r="N96" s="12">
        <f t="shared" si="45"/>
        <v>674.56645396711008</v>
      </c>
      <c r="O96" s="12">
        <f t="shared" si="58"/>
        <v>309.66758344199536</v>
      </c>
      <c r="P96" s="12">
        <f t="shared" si="59"/>
        <v>364.89887052511472</v>
      </c>
      <c r="Q96" s="13">
        <f t="shared" si="46"/>
        <v>123502.13450627304</v>
      </c>
      <c r="R96" s="14">
        <f t="shared" si="47"/>
        <v>1</v>
      </c>
      <c r="S96" s="2">
        <v>81</v>
      </c>
      <c r="T96" s="12">
        <f t="shared" si="60"/>
        <v>615.68206492481829</v>
      </c>
      <c r="U96" s="12">
        <f t="shared" si="61"/>
        <v>255.51150940611163</v>
      </c>
      <c r="V96" s="12">
        <f t="shared" si="62"/>
        <v>360.17055551870658</v>
      </c>
      <c r="W96" s="12">
        <f t="shared" si="48"/>
        <v>132950.18217810476</v>
      </c>
      <c r="X96" s="78">
        <f t="shared" si="49"/>
        <v>0</v>
      </c>
      <c r="Y96" s="12">
        <f t="shared" si="63"/>
        <v>576.27903664834537</v>
      </c>
      <c r="Z96" s="12">
        <f t="shared" si="64"/>
        <v>239.15903171728587</v>
      </c>
      <c r="AA96" s="12">
        <f t="shared" si="65"/>
        <v>337.1200049310595</v>
      </c>
      <c r="AB96" s="13">
        <f t="shared" si="66"/>
        <v>124441.50523887026</v>
      </c>
      <c r="AC96" s="15">
        <f t="shared" si="50"/>
        <v>0</v>
      </c>
      <c r="AD96" s="3">
        <f t="shared" si="67"/>
        <v>249.26630494952036</v>
      </c>
      <c r="AE96" s="12">
        <f t="shared" si="68"/>
        <v>615.68206492479328</v>
      </c>
      <c r="AF96" s="12">
        <f t="shared" si="69"/>
        <v>233.67941191174748</v>
      </c>
      <c r="AG96" s="12">
        <f t="shared" si="70"/>
        <v>382.0026530130458</v>
      </c>
      <c r="AH96" s="13">
        <f t="shared" si="51"/>
        <v>121537.69051833349</v>
      </c>
      <c r="AI96" s="14">
        <f t="shared" si="52"/>
        <v>1</v>
      </c>
      <c r="AJ96" s="2">
        <f t="shared" si="53"/>
        <v>81</v>
      </c>
      <c r="AK96" s="12">
        <f t="shared" si="37"/>
        <v>-58.884389042302246</v>
      </c>
      <c r="AL96" s="12">
        <f t="shared" si="38"/>
        <v>-83.782409528893339</v>
      </c>
      <c r="AM96" s="12">
        <f t="shared" si="39"/>
        <v>24.898020486591179</v>
      </c>
      <c r="AN96" s="12">
        <f t="shared" si="40"/>
        <v>-2432.1128608651052</v>
      </c>
      <c r="AO96" s="12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70"/>
    </row>
    <row r="97" spans="2:52" x14ac:dyDescent="0.45">
      <c r="B97" s="2">
        <v>82</v>
      </c>
      <c r="C97" s="12">
        <f t="shared" si="54"/>
        <v>674.5664539671202</v>
      </c>
      <c r="D97" s="12">
        <f t="shared" si="71"/>
        <v>338.45573759742467</v>
      </c>
      <c r="E97" s="12">
        <f t="shared" si="72"/>
        <v>336.11071636969558</v>
      </c>
      <c r="F97" s="12">
        <f t="shared" si="41"/>
        <v>135046.18432260017</v>
      </c>
      <c r="G97" s="1">
        <v>0</v>
      </c>
      <c r="H97" s="12">
        <f t="shared" si="55"/>
        <v>631.50705633609277</v>
      </c>
      <c r="I97" s="12">
        <f t="shared" si="56"/>
        <v>316.85119426444038</v>
      </c>
      <c r="J97" s="12">
        <f t="shared" si="57"/>
        <v>314.65586207165239</v>
      </c>
      <c r="K97" s="13">
        <f t="shared" si="42"/>
        <v>126425.8218437045</v>
      </c>
      <c r="L97" s="15">
        <f t="shared" si="43"/>
        <v>0</v>
      </c>
      <c r="M97" s="3">
        <f t="shared" si="44"/>
        <v>245.08707550582761</v>
      </c>
      <c r="N97" s="12">
        <f t="shared" si="45"/>
        <v>674.56645396710974</v>
      </c>
      <c r="O97" s="12">
        <f t="shared" si="58"/>
        <v>308.75533626568262</v>
      </c>
      <c r="P97" s="12">
        <f t="shared" si="59"/>
        <v>365.81111770142707</v>
      </c>
      <c r="Q97" s="13">
        <f t="shared" si="46"/>
        <v>123136.32338857162</v>
      </c>
      <c r="R97" s="14">
        <f t="shared" si="47"/>
        <v>1</v>
      </c>
      <c r="S97" s="2">
        <v>82</v>
      </c>
      <c r="T97" s="12">
        <f t="shared" si="60"/>
        <v>615.68206492481818</v>
      </c>
      <c r="U97" s="12">
        <f t="shared" si="61"/>
        <v>254.82118250803413</v>
      </c>
      <c r="V97" s="12">
        <f t="shared" si="62"/>
        <v>360.86088241678397</v>
      </c>
      <c r="W97" s="12">
        <f t="shared" si="48"/>
        <v>132589.32129568799</v>
      </c>
      <c r="X97" s="78">
        <f t="shared" si="49"/>
        <v>0</v>
      </c>
      <c r="Y97" s="12">
        <f t="shared" si="63"/>
        <v>576.27903664834525</v>
      </c>
      <c r="Z97" s="12">
        <f t="shared" si="64"/>
        <v>238.51288504116798</v>
      </c>
      <c r="AA97" s="12">
        <f t="shared" si="65"/>
        <v>337.76615160717728</v>
      </c>
      <c r="AB97" s="13">
        <f t="shared" si="66"/>
        <v>124103.73908726308</v>
      </c>
      <c r="AC97" s="15">
        <f t="shared" si="50"/>
        <v>0</v>
      </c>
      <c r="AD97" s="3">
        <f t="shared" si="67"/>
        <v>248.26630494952047</v>
      </c>
      <c r="AE97" s="12">
        <f t="shared" si="68"/>
        <v>615.68206492479317</v>
      </c>
      <c r="AF97" s="12">
        <f t="shared" si="69"/>
        <v>232.94724016013919</v>
      </c>
      <c r="AG97" s="12">
        <f t="shared" si="70"/>
        <v>382.73482476465392</v>
      </c>
      <c r="AH97" s="13">
        <f t="shared" si="51"/>
        <v>121154.95569356883</v>
      </c>
      <c r="AI97" s="14">
        <f t="shared" si="52"/>
        <v>1</v>
      </c>
      <c r="AJ97" s="2">
        <f t="shared" si="53"/>
        <v>82</v>
      </c>
      <c r="AK97" s="12">
        <f t="shared" si="37"/>
        <v>-58.884389042302018</v>
      </c>
      <c r="AL97" s="12">
        <f t="shared" si="38"/>
        <v>-83.634555089390545</v>
      </c>
      <c r="AM97" s="12">
        <f t="shared" si="39"/>
        <v>24.750166047088385</v>
      </c>
      <c r="AN97" s="12">
        <f t="shared" si="40"/>
        <v>-2456.8630269121786</v>
      </c>
      <c r="AO97" s="12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70"/>
    </row>
    <row r="98" spans="2:52" x14ac:dyDescent="0.45">
      <c r="B98" s="2">
        <v>83</v>
      </c>
      <c r="C98" s="12">
        <f t="shared" si="54"/>
        <v>674.56645396712031</v>
      </c>
      <c r="D98" s="12">
        <f t="shared" si="71"/>
        <v>337.61546080650044</v>
      </c>
      <c r="E98" s="12">
        <f t="shared" si="72"/>
        <v>336.95099316061982</v>
      </c>
      <c r="F98" s="12">
        <f t="shared" si="41"/>
        <v>134709.23332943954</v>
      </c>
      <c r="G98" s="1">
        <v>0</v>
      </c>
      <c r="H98" s="12">
        <f t="shared" si="55"/>
        <v>631.50705633609289</v>
      </c>
      <c r="I98" s="12">
        <f t="shared" si="56"/>
        <v>316.06455460926128</v>
      </c>
      <c r="J98" s="12">
        <f t="shared" si="57"/>
        <v>315.44250172683161</v>
      </c>
      <c r="K98" s="13">
        <f t="shared" si="42"/>
        <v>126110.37934197766</v>
      </c>
      <c r="L98" s="15">
        <f t="shared" si="43"/>
        <v>0</v>
      </c>
      <c r="M98" s="3">
        <f t="shared" si="44"/>
        <v>244.08707550582756</v>
      </c>
      <c r="N98" s="12">
        <f t="shared" si="45"/>
        <v>674.56645396710996</v>
      </c>
      <c r="O98" s="12">
        <f t="shared" si="58"/>
        <v>307.84080847142906</v>
      </c>
      <c r="P98" s="12">
        <f t="shared" si="59"/>
        <v>366.72564549568091</v>
      </c>
      <c r="Q98" s="13">
        <f t="shared" si="46"/>
        <v>122769.59774307594</v>
      </c>
      <c r="R98" s="14">
        <f t="shared" si="47"/>
        <v>1</v>
      </c>
      <c r="S98" s="2">
        <v>83</v>
      </c>
      <c r="T98" s="12">
        <f t="shared" si="60"/>
        <v>615.68206492481829</v>
      </c>
      <c r="U98" s="12">
        <f t="shared" si="61"/>
        <v>254.12953248340196</v>
      </c>
      <c r="V98" s="12">
        <f t="shared" si="62"/>
        <v>361.5525324414163</v>
      </c>
      <c r="W98" s="12">
        <f t="shared" si="48"/>
        <v>132227.76876324657</v>
      </c>
      <c r="X98" s="78">
        <f t="shared" si="49"/>
        <v>0</v>
      </c>
      <c r="Y98" s="12">
        <f t="shared" si="63"/>
        <v>576.27903664834537</v>
      </c>
      <c r="Z98" s="12">
        <f t="shared" si="64"/>
        <v>237.86549991725425</v>
      </c>
      <c r="AA98" s="12">
        <f t="shared" si="65"/>
        <v>338.41353673109114</v>
      </c>
      <c r="AB98" s="13">
        <f t="shared" si="66"/>
        <v>123765.32555053198</v>
      </c>
      <c r="AC98" s="15">
        <f t="shared" si="50"/>
        <v>0</v>
      </c>
      <c r="AD98" s="3">
        <f t="shared" si="67"/>
        <v>247.26630494952036</v>
      </c>
      <c r="AE98" s="12">
        <f t="shared" si="68"/>
        <v>615.68206492479317</v>
      </c>
      <c r="AF98" s="12">
        <f t="shared" si="69"/>
        <v>232.21366507934022</v>
      </c>
      <c r="AG98" s="12">
        <f t="shared" si="70"/>
        <v>383.46839984545301</v>
      </c>
      <c r="AH98" s="13">
        <f t="shared" si="51"/>
        <v>120771.48729372337</v>
      </c>
      <c r="AI98" s="14">
        <f t="shared" si="52"/>
        <v>1</v>
      </c>
      <c r="AJ98" s="2">
        <f t="shared" si="53"/>
        <v>83</v>
      </c>
      <c r="AK98" s="12">
        <f t="shared" si="37"/>
        <v>-58.884389042302018</v>
      </c>
      <c r="AL98" s="12">
        <f t="shared" si="38"/>
        <v>-83.485928323098477</v>
      </c>
      <c r="AM98" s="12">
        <f t="shared" si="39"/>
        <v>24.601539280796487</v>
      </c>
      <c r="AN98" s="12">
        <f t="shared" si="40"/>
        <v>-2481.4645661929681</v>
      </c>
      <c r="AO98" s="12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70"/>
    </row>
    <row r="99" spans="2:52" x14ac:dyDescent="0.45">
      <c r="B99" s="2">
        <v>84</v>
      </c>
      <c r="C99" s="12">
        <f t="shared" si="54"/>
        <v>674.5664539671202</v>
      </c>
      <c r="D99" s="12">
        <f t="shared" si="71"/>
        <v>336.77308332359883</v>
      </c>
      <c r="E99" s="12">
        <f t="shared" si="72"/>
        <v>337.79337064352137</v>
      </c>
      <c r="F99" s="12">
        <f t="shared" si="41"/>
        <v>134371.43995879602</v>
      </c>
      <c r="G99" s="1">
        <v>0</v>
      </c>
      <c r="H99" s="12">
        <f t="shared" si="55"/>
        <v>631.50705633609289</v>
      </c>
      <c r="I99" s="12">
        <f t="shared" si="56"/>
        <v>315.27594835494415</v>
      </c>
      <c r="J99" s="12">
        <f t="shared" si="57"/>
        <v>316.23110798114874</v>
      </c>
      <c r="K99" s="13">
        <f t="shared" si="42"/>
        <v>125794.14823399652</v>
      </c>
      <c r="L99" s="15">
        <f t="shared" si="43"/>
        <v>0</v>
      </c>
      <c r="M99" s="3">
        <f t="shared" si="44"/>
        <v>243.08707550582767</v>
      </c>
      <c r="N99" s="12">
        <f t="shared" si="45"/>
        <v>674.56645396710962</v>
      </c>
      <c r="O99" s="12">
        <f t="shared" si="58"/>
        <v>306.92399435768988</v>
      </c>
      <c r="P99" s="12">
        <f t="shared" si="59"/>
        <v>367.64245960941975</v>
      </c>
      <c r="Q99" s="13">
        <f t="shared" si="46"/>
        <v>122401.95528346652</v>
      </c>
      <c r="R99" s="14">
        <f t="shared" si="47"/>
        <v>1</v>
      </c>
      <c r="S99" s="2">
        <v>84</v>
      </c>
      <c r="T99" s="12">
        <f t="shared" si="60"/>
        <v>615.68206492481829</v>
      </c>
      <c r="U99" s="12">
        <f t="shared" si="61"/>
        <v>253.43655679622256</v>
      </c>
      <c r="V99" s="12">
        <f t="shared" si="62"/>
        <v>362.2455081285957</v>
      </c>
      <c r="W99" s="12">
        <f t="shared" si="48"/>
        <v>131865.52325511797</v>
      </c>
      <c r="X99" s="78">
        <f t="shared" si="49"/>
        <v>0</v>
      </c>
      <c r="Y99" s="12">
        <f t="shared" si="63"/>
        <v>576.27903664834525</v>
      </c>
      <c r="Z99" s="12">
        <f t="shared" si="64"/>
        <v>237.21687397185295</v>
      </c>
      <c r="AA99" s="12">
        <f t="shared" si="65"/>
        <v>339.06216267649239</v>
      </c>
      <c r="AB99" s="13">
        <f t="shared" si="66"/>
        <v>123426.26338785549</v>
      </c>
      <c r="AC99" s="15">
        <f t="shared" si="50"/>
        <v>0</v>
      </c>
      <c r="AD99" s="3">
        <f t="shared" si="67"/>
        <v>246.26630494952042</v>
      </c>
      <c r="AE99" s="12">
        <f t="shared" si="68"/>
        <v>615.68206492479328</v>
      </c>
      <c r="AF99" s="12">
        <f t="shared" si="69"/>
        <v>231.47868397963643</v>
      </c>
      <c r="AG99" s="12">
        <f t="shared" si="70"/>
        <v>384.20338094515682</v>
      </c>
      <c r="AH99" s="13">
        <f t="shared" si="51"/>
        <v>120387.28391277822</v>
      </c>
      <c r="AI99" s="14">
        <f t="shared" si="52"/>
        <v>1</v>
      </c>
      <c r="AJ99" s="2">
        <f t="shared" si="53"/>
        <v>84</v>
      </c>
      <c r="AK99" s="12">
        <f t="shared" si="37"/>
        <v>-58.884389042301905</v>
      </c>
      <c r="AL99" s="12">
        <f t="shared" si="38"/>
        <v>-83.336526527376265</v>
      </c>
      <c r="AM99" s="12">
        <f t="shared" si="39"/>
        <v>24.452137485074331</v>
      </c>
      <c r="AN99" s="12">
        <f t="shared" si="40"/>
        <v>-2505.9167036780564</v>
      </c>
      <c r="AO99" s="12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70"/>
    </row>
    <row r="100" spans="2:52" x14ac:dyDescent="0.45">
      <c r="B100" s="2">
        <v>85</v>
      </c>
      <c r="C100" s="12">
        <f t="shared" si="54"/>
        <v>674.5664539671202</v>
      </c>
      <c r="D100" s="12">
        <f t="shared" si="71"/>
        <v>335.92859989699008</v>
      </c>
      <c r="E100" s="12">
        <f t="shared" si="72"/>
        <v>338.63785407013012</v>
      </c>
      <c r="F100" s="12">
        <f t="shared" si="41"/>
        <v>134032.80210472588</v>
      </c>
      <c r="G100" s="1">
        <v>0</v>
      </c>
      <c r="H100" s="12">
        <f t="shared" si="55"/>
        <v>631.50705633609277</v>
      </c>
      <c r="I100" s="12">
        <f t="shared" si="56"/>
        <v>314.4853705849913</v>
      </c>
      <c r="J100" s="12">
        <f t="shared" si="57"/>
        <v>317.02168575110153</v>
      </c>
      <c r="K100" s="13">
        <f t="shared" si="42"/>
        <v>125477.12654824542</v>
      </c>
      <c r="L100" s="15">
        <f t="shared" si="43"/>
        <v>0</v>
      </c>
      <c r="M100" s="3">
        <f t="shared" si="44"/>
        <v>242.08707550582761</v>
      </c>
      <c r="N100" s="12">
        <f t="shared" si="45"/>
        <v>674.56645396710974</v>
      </c>
      <c r="O100" s="12">
        <f t="shared" si="58"/>
        <v>306.00488820866633</v>
      </c>
      <c r="P100" s="12">
        <f t="shared" si="59"/>
        <v>368.56156575844346</v>
      </c>
      <c r="Q100" s="13">
        <f t="shared" si="46"/>
        <v>122033.39371770808</v>
      </c>
      <c r="R100" s="14">
        <f t="shared" si="47"/>
        <v>1</v>
      </c>
      <c r="S100" s="2">
        <v>85</v>
      </c>
      <c r="T100" s="12">
        <f t="shared" si="60"/>
        <v>615.68206492481818</v>
      </c>
      <c r="U100" s="12">
        <f t="shared" si="61"/>
        <v>252.74225290564274</v>
      </c>
      <c r="V100" s="12">
        <f t="shared" si="62"/>
        <v>362.93981201917541</v>
      </c>
      <c r="W100" s="12">
        <f t="shared" si="48"/>
        <v>131502.58344309879</v>
      </c>
      <c r="X100" s="78">
        <f t="shared" si="49"/>
        <v>0</v>
      </c>
      <c r="Y100" s="12">
        <f t="shared" si="63"/>
        <v>576.27903664834525</v>
      </c>
      <c r="Z100" s="12">
        <f t="shared" si="64"/>
        <v>236.56700482672304</v>
      </c>
      <c r="AA100" s="12">
        <f t="shared" si="65"/>
        <v>339.7120318216223</v>
      </c>
      <c r="AB100" s="13">
        <f t="shared" si="66"/>
        <v>123086.55135603387</v>
      </c>
      <c r="AC100" s="15">
        <f t="shared" si="50"/>
        <v>0</v>
      </c>
      <c r="AD100" s="3">
        <f t="shared" si="67"/>
        <v>245.26630494952047</v>
      </c>
      <c r="AE100" s="12">
        <f t="shared" si="68"/>
        <v>615.68206492479305</v>
      </c>
      <c r="AF100" s="12">
        <f t="shared" si="69"/>
        <v>230.74229416615825</v>
      </c>
      <c r="AG100" s="12">
        <f t="shared" si="70"/>
        <v>384.93977075863484</v>
      </c>
      <c r="AH100" s="13">
        <f t="shared" si="51"/>
        <v>120002.34414201959</v>
      </c>
      <c r="AI100" s="14">
        <f t="shared" si="52"/>
        <v>1</v>
      </c>
      <c r="AJ100" s="2">
        <f t="shared" si="53"/>
        <v>85</v>
      </c>
      <c r="AK100" s="12">
        <f t="shared" si="37"/>
        <v>-58.884389042302018</v>
      </c>
      <c r="AL100" s="12">
        <f t="shared" si="38"/>
        <v>-83.186346991347335</v>
      </c>
      <c r="AM100" s="12">
        <f t="shared" si="39"/>
        <v>24.301957949045288</v>
      </c>
      <c r="AN100" s="12">
        <f t="shared" si="40"/>
        <v>-2530.2186616270919</v>
      </c>
      <c r="AO100" s="12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70"/>
    </row>
    <row r="101" spans="2:52" x14ac:dyDescent="0.45">
      <c r="B101" s="2">
        <v>86</v>
      </c>
      <c r="C101" s="12">
        <f t="shared" si="54"/>
        <v>674.5664539671202</v>
      </c>
      <c r="D101" s="12">
        <f t="shared" si="71"/>
        <v>335.08200526181469</v>
      </c>
      <c r="E101" s="12">
        <f t="shared" si="72"/>
        <v>339.48444870530551</v>
      </c>
      <c r="F101" s="12">
        <f t="shared" si="41"/>
        <v>133693.31765602058</v>
      </c>
      <c r="G101" s="1">
        <v>0</v>
      </c>
      <c r="H101" s="12">
        <f t="shared" si="55"/>
        <v>631.50705633609289</v>
      </c>
      <c r="I101" s="12">
        <f t="shared" si="56"/>
        <v>313.69281637061357</v>
      </c>
      <c r="J101" s="12">
        <f t="shared" si="57"/>
        <v>317.81423996547932</v>
      </c>
      <c r="K101" s="13">
        <f t="shared" si="42"/>
        <v>125159.31230827994</v>
      </c>
      <c r="L101" s="15">
        <f t="shared" si="43"/>
        <v>0</v>
      </c>
      <c r="M101" s="3">
        <f t="shared" si="44"/>
        <v>241.08707550582758</v>
      </c>
      <c r="N101" s="12">
        <f t="shared" si="45"/>
        <v>674.56645396710974</v>
      </c>
      <c r="O101" s="12">
        <f t="shared" si="58"/>
        <v>305.08348429427019</v>
      </c>
      <c r="P101" s="12">
        <f t="shared" si="59"/>
        <v>369.48296967283954</v>
      </c>
      <c r="Q101" s="13">
        <f t="shared" si="46"/>
        <v>121663.91074803524</v>
      </c>
      <c r="R101" s="14">
        <f t="shared" si="47"/>
        <v>1</v>
      </c>
      <c r="S101" s="2">
        <v>86</v>
      </c>
      <c r="T101" s="12">
        <f t="shared" si="60"/>
        <v>615.68206492481806</v>
      </c>
      <c r="U101" s="12">
        <f t="shared" si="61"/>
        <v>252.04661826593934</v>
      </c>
      <c r="V101" s="12">
        <f t="shared" si="62"/>
        <v>363.63544665887878</v>
      </c>
      <c r="W101" s="12">
        <f t="shared" si="48"/>
        <v>131138.94799643991</v>
      </c>
      <c r="X101" s="78">
        <f t="shared" si="49"/>
        <v>0</v>
      </c>
      <c r="Y101" s="12">
        <f t="shared" si="63"/>
        <v>576.27903664834514</v>
      </c>
      <c r="Z101" s="12">
        <f t="shared" si="64"/>
        <v>235.91589009906491</v>
      </c>
      <c r="AA101" s="12">
        <f t="shared" si="65"/>
        <v>340.36314654928037</v>
      </c>
      <c r="AB101" s="13">
        <f t="shared" si="66"/>
        <v>122746.18820948459</v>
      </c>
      <c r="AC101" s="15">
        <f t="shared" si="50"/>
        <v>0</v>
      </c>
      <c r="AD101" s="3">
        <f t="shared" si="67"/>
        <v>244.2663049495205</v>
      </c>
      <c r="AE101" s="12">
        <f t="shared" si="68"/>
        <v>615.68206492479305</v>
      </c>
      <c r="AF101" s="12">
        <f t="shared" si="69"/>
        <v>230.00449293887087</v>
      </c>
      <c r="AG101" s="12">
        <f t="shared" si="70"/>
        <v>385.67757198592216</v>
      </c>
      <c r="AH101" s="13">
        <f t="shared" si="51"/>
        <v>119616.66657003366</v>
      </c>
      <c r="AI101" s="14">
        <f t="shared" si="52"/>
        <v>1</v>
      </c>
      <c r="AJ101" s="2">
        <f t="shared" si="53"/>
        <v>86</v>
      </c>
      <c r="AK101" s="12">
        <f t="shared" si="37"/>
        <v>-58.884389042302132</v>
      </c>
      <c r="AL101" s="12">
        <f t="shared" si="38"/>
        <v>-83.035386995875342</v>
      </c>
      <c r="AM101" s="12">
        <f t="shared" si="39"/>
        <v>24.150997953573267</v>
      </c>
      <c r="AN101" s="12">
        <f t="shared" si="40"/>
        <v>-2554.3696595806687</v>
      </c>
      <c r="AO101" s="12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70"/>
    </row>
    <row r="102" spans="2:52" x14ac:dyDescent="0.45">
      <c r="B102" s="2">
        <v>87</v>
      </c>
      <c r="C102" s="12">
        <f t="shared" si="54"/>
        <v>674.56645396712031</v>
      </c>
      <c r="D102" s="12">
        <f t="shared" si="71"/>
        <v>334.23329414005144</v>
      </c>
      <c r="E102" s="12">
        <f t="shared" si="72"/>
        <v>340.33315982706881</v>
      </c>
      <c r="F102" s="12">
        <f t="shared" si="41"/>
        <v>133352.9844961935</v>
      </c>
      <c r="G102" s="1">
        <v>0</v>
      </c>
      <c r="H102" s="12">
        <f t="shared" si="55"/>
        <v>631.507056336093</v>
      </c>
      <c r="I102" s="12">
        <f t="shared" si="56"/>
        <v>312.89828077069984</v>
      </c>
      <c r="J102" s="12">
        <f t="shared" si="57"/>
        <v>318.60877556539299</v>
      </c>
      <c r="K102" s="13">
        <f t="shared" si="42"/>
        <v>124840.70353271456</v>
      </c>
      <c r="L102" s="15">
        <f t="shared" si="43"/>
        <v>0</v>
      </c>
      <c r="M102" s="3">
        <f t="shared" si="44"/>
        <v>240.08707550582753</v>
      </c>
      <c r="N102" s="12">
        <f t="shared" si="45"/>
        <v>674.56645396710985</v>
      </c>
      <c r="O102" s="12">
        <f t="shared" si="58"/>
        <v>304.15977687008808</v>
      </c>
      <c r="P102" s="12">
        <f t="shared" si="59"/>
        <v>370.40667709702177</v>
      </c>
      <c r="Q102" s="13">
        <f t="shared" si="46"/>
        <v>121293.50407093822</v>
      </c>
      <c r="R102" s="14">
        <f t="shared" si="47"/>
        <v>1</v>
      </c>
      <c r="S102" s="2">
        <v>87</v>
      </c>
      <c r="T102" s="12">
        <f t="shared" si="60"/>
        <v>615.68206492481818</v>
      </c>
      <c r="U102" s="12">
        <f t="shared" si="61"/>
        <v>251.34965032650982</v>
      </c>
      <c r="V102" s="12">
        <f t="shared" si="62"/>
        <v>364.33241459830839</v>
      </c>
      <c r="W102" s="12">
        <f t="shared" si="48"/>
        <v>130774.6155818416</v>
      </c>
      <c r="X102" s="78">
        <f t="shared" si="49"/>
        <v>0</v>
      </c>
      <c r="Y102" s="12">
        <f t="shared" si="63"/>
        <v>576.27903664834525</v>
      </c>
      <c r="Z102" s="12">
        <f t="shared" si="64"/>
        <v>235.26352740151214</v>
      </c>
      <c r="AA102" s="12">
        <f t="shared" si="65"/>
        <v>341.01550924683323</v>
      </c>
      <c r="AB102" s="13">
        <f t="shared" si="66"/>
        <v>122405.17270023776</v>
      </c>
      <c r="AC102" s="15">
        <f t="shared" si="50"/>
        <v>0</v>
      </c>
      <c r="AD102" s="3">
        <f t="shared" si="67"/>
        <v>243.26630494952056</v>
      </c>
      <c r="AE102" s="12">
        <f t="shared" si="68"/>
        <v>615.68206492479283</v>
      </c>
      <c r="AF102" s="12">
        <f t="shared" si="69"/>
        <v>229.2652775925645</v>
      </c>
      <c r="AG102" s="12">
        <f t="shared" si="70"/>
        <v>386.41678733222835</v>
      </c>
      <c r="AH102" s="13">
        <f t="shared" si="51"/>
        <v>119230.24978270143</v>
      </c>
      <c r="AI102" s="14">
        <f t="shared" si="52"/>
        <v>1</v>
      </c>
      <c r="AJ102" s="2">
        <f t="shared" si="53"/>
        <v>87</v>
      </c>
      <c r="AK102" s="12">
        <f t="shared" si="37"/>
        <v>-58.884389042302132</v>
      </c>
      <c r="AL102" s="12">
        <f t="shared" si="38"/>
        <v>-82.883643813541624</v>
      </c>
      <c r="AM102" s="12">
        <f t="shared" si="39"/>
        <v>23.999254771239578</v>
      </c>
      <c r="AN102" s="12">
        <f t="shared" si="40"/>
        <v>-2578.3689143519005</v>
      </c>
      <c r="AO102" s="12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70"/>
    </row>
    <row r="103" spans="2:52" x14ac:dyDescent="0.45">
      <c r="B103" s="2">
        <v>88</v>
      </c>
      <c r="C103" s="12">
        <f t="shared" si="54"/>
        <v>674.5664539671202</v>
      </c>
      <c r="D103" s="12">
        <f t="shared" si="71"/>
        <v>333.38246124048374</v>
      </c>
      <c r="E103" s="12">
        <f t="shared" si="72"/>
        <v>341.1839927266364</v>
      </c>
      <c r="F103" s="12">
        <f t="shared" si="41"/>
        <v>133011.80050346686</v>
      </c>
      <c r="G103" s="1">
        <v>0</v>
      </c>
      <c r="H103" s="12">
        <f t="shared" si="55"/>
        <v>631.50705633609289</v>
      </c>
      <c r="I103" s="12">
        <f t="shared" si="56"/>
        <v>312.10175883178641</v>
      </c>
      <c r="J103" s="12">
        <f t="shared" si="57"/>
        <v>319.40529750430653</v>
      </c>
      <c r="K103" s="13">
        <f t="shared" si="42"/>
        <v>124521.29823521026</v>
      </c>
      <c r="L103" s="15">
        <f t="shared" si="43"/>
        <v>0</v>
      </c>
      <c r="M103" s="3">
        <f t="shared" si="44"/>
        <v>239.0870755058277</v>
      </c>
      <c r="N103" s="12">
        <f t="shared" si="45"/>
        <v>674.56645396710962</v>
      </c>
      <c r="O103" s="12">
        <f t="shared" si="58"/>
        <v>303.23376017734557</v>
      </c>
      <c r="P103" s="12">
        <f t="shared" si="59"/>
        <v>371.33269378976405</v>
      </c>
      <c r="Q103" s="13">
        <f t="shared" si="46"/>
        <v>120922.17137714845</v>
      </c>
      <c r="R103" s="14">
        <f t="shared" si="47"/>
        <v>1</v>
      </c>
      <c r="S103" s="2">
        <v>88</v>
      </c>
      <c r="T103" s="12">
        <f t="shared" si="60"/>
        <v>615.68206492481818</v>
      </c>
      <c r="U103" s="12">
        <f t="shared" si="61"/>
        <v>250.65134653186306</v>
      </c>
      <c r="V103" s="12">
        <f t="shared" si="62"/>
        <v>365.03071839295507</v>
      </c>
      <c r="W103" s="12">
        <f t="shared" si="48"/>
        <v>130409.58486344865</v>
      </c>
      <c r="X103" s="78">
        <f t="shared" si="49"/>
        <v>0</v>
      </c>
      <c r="Y103" s="12">
        <f t="shared" si="63"/>
        <v>576.27903664834525</v>
      </c>
      <c r="Z103" s="12">
        <f t="shared" si="64"/>
        <v>234.60991434212235</v>
      </c>
      <c r="AA103" s="12">
        <f t="shared" si="65"/>
        <v>341.6691223062229</v>
      </c>
      <c r="AB103" s="13">
        <f t="shared" si="66"/>
        <v>122063.50357793154</v>
      </c>
      <c r="AC103" s="15">
        <f t="shared" si="50"/>
        <v>0</v>
      </c>
      <c r="AD103" s="3">
        <f t="shared" si="67"/>
        <v>242.26630494952053</v>
      </c>
      <c r="AE103" s="12">
        <f t="shared" si="68"/>
        <v>615.68206492479294</v>
      </c>
      <c r="AF103" s="12">
        <f t="shared" si="69"/>
        <v>228.52464541684444</v>
      </c>
      <c r="AG103" s="12">
        <f t="shared" si="70"/>
        <v>387.15741950794848</v>
      </c>
      <c r="AH103" s="13">
        <f t="shared" si="51"/>
        <v>118843.09236319349</v>
      </c>
      <c r="AI103" s="14">
        <f t="shared" si="52"/>
        <v>1</v>
      </c>
      <c r="AJ103" s="2">
        <f t="shared" si="53"/>
        <v>88</v>
      </c>
      <c r="AK103" s="12">
        <f t="shared" si="37"/>
        <v>-58.884389042302018</v>
      </c>
      <c r="AL103" s="12">
        <f t="shared" si="38"/>
        <v>-82.73111470862068</v>
      </c>
      <c r="AM103" s="12">
        <f t="shared" si="39"/>
        <v>23.846725666318662</v>
      </c>
      <c r="AN103" s="12">
        <f t="shared" si="40"/>
        <v>-2602.2156400182139</v>
      </c>
      <c r="AO103" s="12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70"/>
    </row>
    <row r="104" spans="2:52" x14ac:dyDescent="0.45">
      <c r="B104" s="2">
        <v>89</v>
      </c>
      <c r="C104" s="12">
        <f t="shared" si="54"/>
        <v>674.56645396712008</v>
      </c>
      <c r="D104" s="12">
        <f t="shared" si="71"/>
        <v>332.52950125866715</v>
      </c>
      <c r="E104" s="12">
        <f t="shared" si="72"/>
        <v>342.03695270845299</v>
      </c>
      <c r="F104" s="12">
        <f t="shared" si="41"/>
        <v>132669.76355075842</v>
      </c>
      <c r="G104" s="1">
        <v>0</v>
      </c>
      <c r="H104" s="12">
        <f t="shared" si="55"/>
        <v>631.50705633609277</v>
      </c>
      <c r="I104" s="12">
        <f t="shared" si="56"/>
        <v>311.30324558802562</v>
      </c>
      <c r="J104" s="12">
        <f t="shared" si="57"/>
        <v>320.20381074806721</v>
      </c>
      <c r="K104" s="13">
        <f t="shared" si="42"/>
        <v>124201.09442446219</v>
      </c>
      <c r="L104" s="15">
        <f t="shared" si="43"/>
        <v>0</v>
      </c>
      <c r="M104" s="3">
        <f t="shared" si="44"/>
        <v>238.0870755058277</v>
      </c>
      <c r="N104" s="12">
        <f t="shared" si="45"/>
        <v>674.56645396710951</v>
      </c>
      <c r="O104" s="12">
        <f t="shared" si="58"/>
        <v>302.30542844287112</v>
      </c>
      <c r="P104" s="12">
        <f t="shared" si="59"/>
        <v>372.26102552423839</v>
      </c>
      <c r="Q104" s="13">
        <f t="shared" si="46"/>
        <v>120549.91035162422</v>
      </c>
      <c r="R104" s="14">
        <f t="shared" si="47"/>
        <v>1</v>
      </c>
      <c r="S104" s="2">
        <v>89</v>
      </c>
      <c r="T104" s="12">
        <f t="shared" si="60"/>
        <v>615.68206492481818</v>
      </c>
      <c r="U104" s="12">
        <f t="shared" si="61"/>
        <v>249.95170432160992</v>
      </c>
      <c r="V104" s="12">
        <f t="shared" si="62"/>
        <v>365.73036060320823</v>
      </c>
      <c r="W104" s="12">
        <f t="shared" si="48"/>
        <v>130043.85450284544</v>
      </c>
      <c r="X104" s="78">
        <f t="shared" si="49"/>
        <v>0</v>
      </c>
      <c r="Y104" s="12">
        <f t="shared" si="63"/>
        <v>576.27903664834525</v>
      </c>
      <c r="Z104" s="12">
        <f t="shared" si="64"/>
        <v>233.95504852436881</v>
      </c>
      <c r="AA104" s="12">
        <f t="shared" si="65"/>
        <v>342.32398812397651</v>
      </c>
      <c r="AB104" s="13">
        <f t="shared" si="66"/>
        <v>121721.17958980757</v>
      </c>
      <c r="AC104" s="15">
        <f t="shared" si="50"/>
        <v>0</v>
      </c>
      <c r="AD104" s="3">
        <f t="shared" si="67"/>
        <v>241.26630494952056</v>
      </c>
      <c r="AE104" s="12">
        <f t="shared" si="68"/>
        <v>615.68206492479283</v>
      </c>
      <c r="AF104" s="12">
        <f t="shared" si="69"/>
        <v>227.78259369612084</v>
      </c>
      <c r="AG104" s="12">
        <f t="shared" si="70"/>
        <v>387.89947122867198</v>
      </c>
      <c r="AH104" s="13">
        <f t="shared" si="51"/>
        <v>118455.19289196482</v>
      </c>
      <c r="AI104" s="14">
        <f t="shared" si="52"/>
        <v>1</v>
      </c>
      <c r="AJ104" s="2">
        <f t="shared" si="53"/>
        <v>89</v>
      </c>
      <c r="AK104" s="12">
        <f t="shared" si="37"/>
        <v>-58.884389042301905</v>
      </c>
      <c r="AL104" s="12">
        <f t="shared" si="38"/>
        <v>-82.577796937057229</v>
      </c>
      <c r="AM104" s="12">
        <f t="shared" si="39"/>
        <v>23.693407894755239</v>
      </c>
      <c r="AN104" s="12">
        <f t="shared" si="40"/>
        <v>-2625.9090479129809</v>
      </c>
      <c r="AO104" s="12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70"/>
    </row>
    <row r="105" spans="2:52" x14ac:dyDescent="0.45">
      <c r="B105" s="2">
        <v>90</v>
      </c>
      <c r="C105" s="12">
        <f t="shared" si="54"/>
        <v>674.56645396712031</v>
      </c>
      <c r="D105" s="12">
        <f t="shared" si="71"/>
        <v>331.67440887689605</v>
      </c>
      <c r="E105" s="12">
        <f t="shared" si="72"/>
        <v>342.8920450902242</v>
      </c>
      <c r="F105" s="12">
        <f t="shared" si="41"/>
        <v>132326.87150566818</v>
      </c>
      <c r="G105" s="1">
        <v>0</v>
      </c>
      <c r="H105" s="12">
        <f t="shared" si="55"/>
        <v>631.507056336093</v>
      </c>
      <c r="I105" s="12">
        <f t="shared" si="56"/>
        <v>310.50273606115547</v>
      </c>
      <c r="J105" s="12">
        <f t="shared" si="57"/>
        <v>321.00432027493747</v>
      </c>
      <c r="K105" s="13">
        <f t="shared" si="42"/>
        <v>123880.09010418726</v>
      </c>
      <c r="L105" s="15">
        <f t="shared" si="43"/>
        <v>0</v>
      </c>
      <c r="M105" s="3">
        <f t="shared" si="44"/>
        <v>237.08707550582764</v>
      </c>
      <c r="N105" s="12">
        <f t="shared" si="45"/>
        <v>674.56645396710974</v>
      </c>
      <c r="O105" s="12">
        <f t="shared" si="58"/>
        <v>301.37477587906056</v>
      </c>
      <c r="P105" s="12">
        <f t="shared" si="59"/>
        <v>373.19167808804923</v>
      </c>
      <c r="Q105" s="13">
        <f t="shared" si="46"/>
        <v>120176.71867353618</v>
      </c>
      <c r="R105" s="14">
        <f t="shared" si="47"/>
        <v>1</v>
      </c>
      <c r="S105" s="2">
        <v>90</v>
      </c>
      <c r="T105" s="12">
        <f t="shared" si="60"/>
        <v>615.68206492481818</v>
      </c>
      <c r="U105" s="12">
        <f t="shared" si="61"/>
        <v>249.25072113045374</v>
      </c>
      <c r="V105" s="12">
        <f t="shared" si="62"/>
        <v>366.43134379436441</v>
      </c>
      <c r="W105" s="12">
        <f t="shared" si="48"/>
        <v>129677.42315905108</v>
      </c>
      <c r="X105" s="78">
        <f t="shared" si="49"/>
        <v>0</v>
      </c>
      <c r="Y105" s="12">
        <f t="shared" si="63"/>
        <v>576.27903664834525</v>
      </c>
      <c r="Z105" s="12">
        <f t="shared" si="64"/>
        <v>233.29892754713114</v>
      </c>
      <c r="AA105" s="12">
        <f t="shared" si="65"/>
        <v>342.98010910121411</v>
      </c>
      <c r="AB105" s="13">
        <f t="shared" si="66"/>
        <v>121378.19948070635</v>
      </c>
      <c r="AC105" s="15">
        <f t="shared" si="50"/>
        <v>0</v>
      </c>
      <c r="AD105" s="3">
        <f t="shared" si="67"/>
        <v>240.26630494952053</v>
      </c>
      <c r="AE105" s="12">
        <f t="shared" si="68"/>
        <v>615.68206492479294</v>
      </c>
      <c r="AF105" s="12">
        <f t="shared" si="69"/>
        <v>227.03911970959922</v>
      </c>
      <c r="AG105" s="12">
        <f t="shared" si="70"/>
        <v>388.64294521519378</v>
      </c>
      <c r="AH105" s="13">
        <f t="shared" si="51"/>
        <v>118066.54994674963</v>
      </c>
      <c r="AI105" s="14">
        <f t="shared" si="52"/>
        <v>1</v>
      </c>
      <c r="AJ105" s="2">
        <f t="shared" si="53"/>
        <v>90</v>
      </c>
      <c r="AK105" s="12">
        <f t="shared" si="37"/>
        <v>-58.884389042302132</v>
      </c>
      <c r="AL105" s="12">
        <f t="shared" si="38"/>
        <v>-82.423687746442312</v>
      </c>
      <c r="AM105" s="12">
        <f t="shared" si="39"/>
        <v>23.539298704140208</v>
      </c>
      <c r="AN105" s="12">
        <f t="shared" si="40"/>
        <v>-2649.4483466171077</v>
      </c>
      <c r="AO105" s="12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70"/>
    </row>
    <row r="106" spans="2:52" x14ac:dyDescent="0.45">
      <c r="B106" s="2">
        <v>91</v>
      </c>
      <c r="C106" s="12">
        <f t="shared" si="54"/>
        <v>674.5664539671202</v>
      </c>
      <c r="D106" s="12">
        <f t="shared" si="71"/>
        <v>330.81717876417048</v>
      </c>
      <c r="E106" s="12">
        <f t="shared" si="72"/>
        <v>343.74927520294972</v>
      </c>
      <c r="F106" s="12">
        <f t="shared" si="41"/>
        <v>131983.12223046523</v>
      </c>
      <c r="G106" s="1">
        <v>0</v>
      </c>
      <c r="H106" s="12">
        <f t="shared" si="55"/>
        <v>631.507056336093</v>
      </c>
      <c r="I106" s="12">
        <f t="shared" si="56"/>
        <v>309.70022526046813</v>
      </c>
      <c r="J106" s="12">
        <f t="shared" si="57"/>
        <v>321.80683107562481</v>
      </c>
      <c r="K106" s="13">
        <f t="shared" si="42"/>
        <v>123558.28327311164</v>
      </c>
      <c r="L106" s="15">
        <f t="shared" si="43"/>
        <v>0</v>
      </c>
      <c r="M106" s="3">
        <f t="shared" si="44"/>
        <v>236.08707550582767</v>
      </c>
      <c r="N106" s="12">
        <f t="shared" si="45"/>
        <v>674.56645396710951</v>
      </c>
      <c r="O106" s="12">
        <f t="shared" si="58"/>
        <v>300.44179668384044</v>
      </c>
      <c r="P106" s="12">
        <f t="shared" si="59"/>
        <v>374.12465728326913</v>
      </c>
      <c r="Q106" s="13">
        <f t="shared" si="46"/>
        <v>119802.5940162529</v>
      </c>
      <c r="R106" s="14">
        <f t="shared" si="47"/>
        <v>1</v>
      </c>
      <c r="S106" s="2">
        <v>91</v>
      </c>
      <c r="T106" s="12">
        <f t="shared" si="60"/>
        <v>615.68206492481806</v>
      </c>
      <c r="U106" s="12">
        <f t="shared" si="61"/>
        <v>248.54839438818118</v>
      </c>
      <c r="V106" s="12">
        <f t="shared" si="62"/>
        <v>367.13367053663683</v>
      </c>
      <c r="W106" s="12">
        <f t="shared" si="48"/>
        <v>129310.28948851443</v>
      </c>
      <c r="X106" s="78">
        <f t="shared" si="49"/>
        <v>0</v>
      </c>
      <c r="Y106" s="12">
        <f t="shared" si="63"/>
        <v>576.27903664834514</v>
      </c>
      <c r="Z106" s="12">
        <f t="shared" si="64"/>
        <v>232.64154900468716</v>
      </c>
      <c r="AA106" s="12">
        <f t="shared" si="65"/>
        <v>343.63748764365806</v>
      </c>
      <c r="AB106" s="13">
        <f t="shared" si="66"/>
        <v>121034.56199306269</v>
      </c>
      <c r="AC106" s="15">
        <f t="shared" si="50"/>
        <v>0</v>
      </c>
      <c r="AD106" s="3">
        <f t="shared" si="67"/>
        <v>239.26630494952067</v>
      </c>
      <c r="AE106" s="12">
        <f t="shared" si="68"/>
        <v>615.68206492479271</v>
      </c>
      <c r="AF106" s="12">
        <f t="shared" si="69"/>
        <v>226.29422073127012</v>
      </c>
      <c r="AG106" s="12">
        <f t="shared" si="70"/>
        <v>389.3878441935226</v>
      </c>
      <c r="AH106" s="13">
        <f t="shared" si="51"/>
        <v>117677.1621025561</v>
      </c>
      <c r="AI106" s="14">
        <f t="shared" si="52"/>
        <v>1</v>
      </c>
      <c r="AJ106" s="2">
        <f t="shared" si="53"/>
        <v>91</v>
      </c>
      <c r="AK106" s="12">
        <f t="shared" si="37"/>
        <v>-58.884389042302132</v>
      </c>
      <c r="AL106" s="12">
        <f t="shared" si="38"/>
        <v>-82.268784375989298</v>
      </c>
      <c r="AM106" s="12">
        <f t="shared" si="39"/>
        <v>23.38439533368711</v>
      </c>
      <c r="AN106" s="12">
        <f t="shared" si="40"/>
        <v>-2672.8327419507987</v>
      </c>
      <c r="AO106" s="12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70"/>
    </row>
    <row r="107" spans="2:52" x14ac:dyDescent="0.45">
      <c r="B107" s="2">
        <v>92</v>
      </c>
      <c r="C107" s="12">
        <f t="shared" si="54"/>
        <v>674.56645396712008</v>
      </c>
      <c r="D107" s="12">
        <f t="shared" si="71"/>
        <v>329.95780557616308</v>
      </c>
      <c r="E107" s="12">
        <f t="shared" si="72"/>
        <v>344.60864839095706</v>
      </c>
      <c r="F107" s="12">
        <f t="shared" si="41"/>
        <v>131638.51358207429</v>
      </c>
      <c r="G107" s="1">
        <v>0</v>
      </c>
      <c r="H107" s="12">
        <f t="shared" si="55"/>
        <v>631.50705633609289</v>
      </c>
      <c r="I107" s="12">
        <f t="shared" si="56"/>
        <v>308.89570818277912</v>
      </c>
      <c r="J107" s="12">
        <f t="shared" si="57"/>
        <v>322.61134815331383</v>
      </c>
      <c r="K107" s="13">
        <f t="shared" si="42"/>
        <v>123235.67192495833</v>
      </c>
      <c r="L107" s="15">
        <f t="shared" si="43"/>
        <v>0</v>
      </c>
      <c r="M107" s="3">
        <f t="shared" si="44"/>
        <v>235.08707550582773</v>
      </c>
      <c r="N107" s="12">
        <f t="shared" si="45"/>
        <v>674.5664539671094</v>
      </c>
      <c r="O107" s="12">
        <f t="shared" si="58"/>
        <v>299.50648504063224</v>
      </c>
      <c r="P107" s="12">
        <f t="shared" si="59"/>
        <v>375.05996892647715</v>
      </c>
      <c r="Q107" s="13">
        <f t="shared" si="46"/>
        <v>119427.53404732642</v>
      </c>
      <c r="R107" s="14">
        <f t="shared" si="47"/>
        <v>1</v>
      </c>
      <c r="S107" s="2">
        <v>92</v>
      </c>
      <c r="T107" s="12">
        <f t="shared" si="60"/>
        <v>615.68206492481818</v>
      </c>
      <c r="U107" s="12">
        <f t="shared" si="61"/>
        <v>247.84472151965264</v>
      </c>
      <c r="V107" s="12">
        <f t="shared" si="62"/>
        <v>367.83734340516548</v>
      </c>
      <c r="W107" s="12">
        <f t="shared" si="48"/>
        <v>128942.45214510927</v>
      </c>
      <c r="X107" s="78">
        <f t="shared" si="49"/>
        <v>0</v>
      </c>
      <c r="Y107" s="12">
        <f t="shared" si="63"/>
        <v>576.27903664834525</v>
      </c>
      <c r="Z107" s="12">
        <f t="shared" si="64"/>
        <v>231.98291048670347</v>
      </c>
      <c r="AA107" s="12">
        <f t="shared" si="65"/>
        <v>344.29612616164178</v>
      </c>
      <c r="AB107" s="13">
        <f t="shared" si="66"/>
        <v>120690.26586690104</v>
      </c>
      <c r="AC107" s="15">
        <f t="shared" si="50"/>
        <v>0</v>
      </c>
      <c r="AD107" s="3">
        <f t="shared" si="67"/>
        <v>238.26630494952062</v>
      </c>
      <c r="AE107" s="12">
        <f t="shared" si="68"/>
        <v>615.68206492479283</v>
      </c>
      <c r="AF107" s="12">
        <f t="shared" si="69"/>
        <v>225.5478940298992</v>
      </c>
      <c r="AG107" s="12">
        <f t="shared" si="70"/>
        <v>390.1341708948936</v>
      </c>
      <c r="AH107" s="13">
        <f t="shared" si="51"/>
        <v>117287.02793166121</v>
      </c>
      <c r="AI107" s="14">
        <f t="shared" si="52"/>
        <v>1</v>
      </c>
      <c r="AJ107" s="2">
        <f t="shared" si="53"/>
        <v>92</v>
      </c>
      <c r="AK107" s="12">
        <f t="shared" si="37"/>
        <v>-58.884389042301905</v>
      </c>
      <c r="AL107" s="12">
        <f t="shared" si="38"/>
        <v>-82.113084056510445</v>
      </c>
      <c r="AM107" s="12">
        <f t="shared" si="39"/>
        <v>23.228695014208427</v>
      </c>
      <c r="AN107" s="12">
        <f t="shared" si="40"/>
        <v>-2696.0614369650139</v>
      </c>
      <c r="AO107" s="12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70"/>
    </row>
    <row r="108" spans="2:52" x14ac:dyDescent="0.45">
      <c r="B108" s="2">
        <v>93</v>
      </c>
      <c r="C108" s="12">
        <f t="shared" si="54"/>
        <v>674.5664539671202</v>
      </c>
      <c r="D108" s="12">
        <f t="shared" si="71"/>
        <v>329.0962839551857</v>
      </c>
      <c r="E108" s="12">
        <f t="shared" si="72"/>
        <v>345.47017001193444</v>
      </c>
      <c r="F108" s="12">
        <f t="shared" si="41"/>
        <v>131293.04341206234</v>
      </c>
      <c r="G108" s="1">
        <v>0</v>
      </c>
      <c r="H108" s="12">
        <f t="shared" si="55"/>
        <v>631.507056336093</v>
      </c>
      <c r="I108" s="12">
        <f t="shared" si="56"/>
        <v>308.0891798123958</v>
      </c>
      <c r="J108" s="12">
        <f t="shared" si="57"/>
        <v>323.4178765236972</v>
      </c>
      <c r="K108" s="13">
        <f t="shared" si="42"/>
        <v>122912.25404843462</v>
      </c>
      <c r="L108" s="15">
        <f t="shared" si="43"/>
        <v>0</v>
      </c>
      <c r="M108" s="3">
        <f t="shared" si="44"/>
        <v>234.08707550582773</v>
      </c>
      <c r="N108" s="12">
        <f t="shared" si="45"/>
        <v>674.56645396710951</v>
      </c>
      <c r="O108" s="12">
        <f t="shared" si="58"/>
        <v>298.56883511831609</v>
      </c>
      <c r="P108" s="12">
        <f t="shared" si="59"/>
        <v>375.99761884879342</v>
      </c>
      <c r="Q108" s="13">
        <f t="shared" si="46"/>
        <v>119051.53642847763</v>
      </c>
      <c r="R108" s="14">
        <f t="shared" si="47"/>
        <v>1</v>
      </c>
      <c r="S108" s="2">
        <v>93</v>
      </c>
      <c r="T108" s="12">
        <f t="shared" si="60"/>
        <v>615.68206492481818</v>
      </c>
      <c r="U108" s="12">
        <f t="shared" si="61"/>
        <v>247.13969994479277</v>
      </c>
      <c r="V108" s="12">
        <f t="shared" si="62"/>
        <v>368.54236498002535</v>
      </c>
      <c r="W108" s="12">
        <f t="shared" si="48"/>
        <v>128573.90978012925</v>
      </c>
      <c r="X108" s="78">
        <f t="shared" si="49"/>
        <v>0</v>
      </c>
      <c r="Y108" s="12">
        <f t="shared" si="63"/>
        <v>576.27903664834514</v>
      </c>
      <c r="Z108" s="12">
        <f t="shared" si="64"/>
        <v>231.32300957822696</v>
      </c>
      <c r="AA108" s="12">
        <f t="shared" si="65"/>
        <v>344.95602707011818</v>
      </c>
      <c r="AB108" s="13">
        <f t="shared" si="66"/>
        <v>120345.30983983092</v>
      </c>
      <c r="AC108" s="15">
        <f t="shared" si="50"/>
        <v>0</v>
      </c>
      <c r="AD108" s="3">
        <f t="shared" si="67"/>
        <v>237.26630494952065</v>
      </c>
      <c r="AE108" s="12">
        <f t="shared" si="68"/>
        <v>615.68206492479271</v>
      </c>
      <c r="AF108" s="12">
        <f t="shared" si="69"/>
        <v>224.80013686901734</v>
      </c>
      <c r="AG108" s="12">
        <f t="shared" si="70"/>
        <v>390.8819280557754</v>
      </c>
      <c r="AH108" s="13">
        <f t="shared" si="51"/>
        <v>116896.14600360543</v>
      </c>
      <c r="AI108" s="14">
        <f t="shared" si="52"/>
        <v>1</v>
      </c>
      <c r="AJ108" s="2">
        <f t="shared" si="53"/>
        <v>93</v>
      </c>
      <c r="AK108" s="12">
        <f t="shared" si="37"/>
        <v>-58.884389042302018</v>
      </c>
      <c r="AL108" s="12">
        <f t="shared" si="38"/>
        <v>-81.95658401039293</v>
      </c>
      <c r="AM108" s="12">
        <f t="shared" si="39"/>
        <v>23.072194968090912</v>
      </c>
      <c r="AN108" s="12">
        <f t="shared" si="40"/>
        <v>-2719.1336319330876</v>
      </c>
      <c r="AO108" s="12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70"/>
    </row>
    <row r="109" spans="2:52" x14ac:dyDescent="0.45">
      <c r="B109" s="2">
        <v>94</v>
      </c>
      <c r="C109" s="12">
        <f t="shared" si="54"/>
        <v>674.5664539671202</v>
      </c>
      <c r="D109" s="12">
        <f t="shared" si="71"/>
        <v>328.23260853015586</v>
      </c>
      <c r="E109" s="12">
        <f t="shared" si="72"/>
        <v>346.33384543696434</v>
      </c>
      <c r="F109" s="12">
        <f t="shared" si="41"/>
        <v>130946.70956662537</v>
      </c>
      <c r="G109" s="1">
        <v>0</v>
      </c>
      <c r="H109" s="12">
        <f t="shared" si="55"/>
        <v>631.507056336093</v>
      </c>
      <c r="I109" s="12">
        <f t="shared" si="56"/>
        <v>307.28063512108656</v>
      </c>
      <c r="J109" s="12">
        <f t="shared" si="57"/>
        <v>324.22642121500638</v>
      </c>
      <c r="K109" s="13">
        <f t="shared" si="42"/>
        <v>122588.02762721962</v>
      </c>
      <c r="L109" s="15">
        <f t="shared" si="43"/>
        <v>0</v>
      </c>
      <c r="M109" s="3">
        <f t="shared" si="44"/>
        <v>233.0870755058277</v>
      </c>
      <c r="N109" s="12">
        <f t="shared" si="45"/>
        <v>674.56645396710962</v>
      </c>
      <c r="O109" s="12">
        <f t="shared" si="58"/>
        <v>297.62884107119407</v>
      </c>
      <c r="P109" s="12">
        <f t="shared" si="59"/>
        <v>376.93761289591555</v>
      </c>
      <c r="Q109" s="13">
        <f t="shared" si="46"/>
        <v>118674.59881558172</v>
      </c>
      <c r="R109" s="14">
        <f t="shared" si="47"/>
        <v>1</v>
      </c>
      <c r="S109" s="2">
        <v>94</v>
      </c>
      <c r="T109" s="12">
        <f t="shared" si="60"/>
        <v>615.68206492481841</v>
      </c>
      <c r="U109" s="12">
        <f t="shared" si="61"/>
        <v>246.43332707858107</v>
      </c>
      <c r="V109" s="12">
        <f t="shared" si="62"/>
        <v>369.24873784623725</v>
      </c>
      <c r="W109" s="12">
        <f t="shared" si="48"/>
        <v>128204.66104228301</v>
      </c>
      <c r="X109" s="78">
        <f t="shared" si="49"/>
        <v>0</v>
      </c>
      <c r="Y109" s="12">
        <f t="shared" si="63"/>
        <v>576.27903664834537</v>
      </c>
      <c r="Z109" s="12">
        <f t="shared" si="64"/>
        <v>230.66184385967591</v>
      </c>
      <c r="AA109" s="12">
        <f t="shared" si="65"/>
        <v>345.6171927886694</v>
      </c>
      <c r="AB109" s="13">
        <f t="shared" si="66"/>
        <v>119999.69264704225</v>
      </c>
      <c r="AC109" s="15">
        <f t="shared" si="50"/>
        <v>0</v>
      </c>
      <c r="AD109" s="3">
        <f t="shared" si="67"/>
        <v>236.26630494952047</v>
      </c>
      <c r="AE109" s="12">
        <f t="shared" si="68"/>
        <v>615.68206492479317</v>
      </c>
      <c r="AF109" s="12">
        <f t="shared" si="69"/>
        <v>224.05094650691044</v>
      </c>
      <c r="AG109" s="12">
        <f t="shared" si="70"/>
        <v>391.6311184178827</v>
      </c>
      <c r="AH109" s="13">
        <f t="shared" si="51"/>
        <v>116504.51488518756</v>
      </c>
      <c r="AI109" s="14">
        <f t="shared" si="52"/>
        <v>1</v>
      </c>
      <c r="AJ109" s="2">
        <f t="shared" si="53"/>
        <v>94</v>
      </c>
      <c r="AK109" s="12">
        <f t="shared" si="37"/>
        <v>-58.884389042301791</v>
      </c>
      <c r="AL109" s="12">
        <f t="shared" si="38"/>
        <v>-81.799281451574785</v>
      </c>
      <c r="AM109" s="12">
        <f t="shared" si="39"/>
        <v>22.914892409272909</v>
      </c>
      <c r="AN109" s="12">
        <f t="shared" si="40"/>
        <v>-2742.0485243423609</v>
      </c>
      <c r="AO109" s="12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70"/>
    </row>
    <row r="110" spans="2:52" x14ac:dyDescent="0.45">
      <c r="B110" s="2">
        <v>95</v>
      </c>
      <c r="C110" s="12">
        <f t="shared" si="54"/>
        <v>674.56645396712008</v>
      </c>
      <c r="D110" s="12">
        <f t="shared" si="71"/>
        <v>327.36677391656343</v>
      </c>
      <c r="E110" s="12">
        <f t="shared" si="72"/>
        <v>347.19968005055665</v>
      </c>
      <c r="F110" s="12">
        <f t="shared" si="41"/>
        <v>130599.50988657482</v>
      </c>
      <c r="G110" s="1">
        <v>0</v>
      </c>
      <c r="H110" s="12">
        <f t="shared" si="55"/>
        <v>631.507056336093</v>
      </c>
      <c r="I110" s="12">
        <f t="shared" si="56"/>
        <v>306.47006906804904</v>
      </c>
      <c r="J110" s="12">
        <f t="shared" si="57"/>
        <v>325.0369872680439</v>
      </c>
      <c r="K110" s="13">
        <f t="shared" si="42"/>
        <v>122262.99063995157</v>
      </c>
      <c r="L110" s="15">
        <f t="shared" si="43"/>
        <v>0</v>
      </c>
      <c r="M110" s="3">
        <f t="shared" si="44"/>
        <v>232.08707550582778</v>
      </c>
      <c r="N110" s="12">
        <f t="shared" si="45"/>
        <v>674.5664539671094</v>
      </c>
      <c r="O110" s="12">
        <f t="shared" si="58"/>
        <v>296.68649703895431</v>
      </c>
      <c r="P110" s="12">
        <f t="shared" si="59"/>
        <v>377.87995692815508</v>
      </c>
      <c r="Q110" s="13">
        <f t="shared" si="46"/>
        <v>118296.71885865356</v>
      </c>
      <c r="R110" s="14">
        <f t="shared" si="47"/>
        <v>1</v>
      </c>
      <c r="S110" s="2">
        <v>95</v>
      </c>
      <c r="T110" s="12">
        <f t="shared" si="60"/>
        <v>615.68206492481829</v>
      </c>
      <c r="U110" s="12">
        <f t="shared" si="61"/>
        <v>245.72560033104241</v>
      </c>
      <c r="V110" s="12">
        <f t="shared" si="62"/>
        <v>369.95646459377582</v>
      </c>
      <c r="W110" s="12">
        <f t="shared" si="48"/>
        <v>127834.70457768923</v>
      </c>
      <c r="X110" s="78">
        <f t="shared" si="49"/>
        <v>0</v>
      </c>
      <c r="Y110" s="12">
        <f t="shared" si="63"/>
        <v>576.27903664834525</v>
      </c>
      <c r="Z110" s="12">
        <f t="shared" si="64"/>
        <v>229.99941090683097</v>
      </c>
      <c r="AA110" s="12">
        <f t="shared" si="65"/>
        <v>346.27962574151434</v>
      </c>
      <c r="AB110" s="13">
        <f t="shared" si="66"/>
        <v>119653.41302130073</v>
      </c>
      <c r="AC110" s="15">
        <f t="shared" si="50"/>
        <v>0</v>
      </c>
      <c r="AD110" s="3">
        <f t="shared" si="67"/>
        <v>235.26630494952067</v>
      </c>
      <c r="AE110" s="12">
        <f t="shared" si="68"/>
        <v>615.68206492479271</v>
      </c>
      <c r="AF110" s="12">
        <f t="shared" si="69"/>
        <v>223.30032019660948</v>
      </c>
      <c r="AG110" s="12">
        <f t="shared" si="70"/>
        <v>392.38174472818326</v>
      </c>
      <c r="AH110" s="13">
        <f t="shared" si="51"/>
        <v>116112.13314045938</v>
      </c>
      <c r="AI110" s="14">
        <f t="shared" si="52"/>
        <v>1</v>
      </c>
      <c r="AJ110" s="2">
        <f t="shared" si="53"/>
        <v>95</v>
      </c>
      <c r="AK110" s="12">
        <f t="shared" si="37"/>
        <v>-58.884389042301791</v>
      </c>
      <c r="AL110" s="12">
        <f t="shared" si="38"/>
        <v>-81.641173585521017</v>
      </c>
      <c r="AM110" s="12">
        <f t="shared" si="39"/>
        <v>22.756784543219169</v>
      </c>
      <c r="AN110" s="12">
        <f t="shared" si="40"/>
        <v>-2764.8053088855813</v>
      </c>
      <c r="AO110" s="12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70"/>
    </row>
    <row r="111" spans="2:52" x14ac:dyDescent="0.45">
      <c r="B111" s="2">
        <v>96</v>
      </c>
      <c r="C111" s="12">
        <f t="shared" si="54"/>
        <v>674.5664539671202</v>
      </c>
      <c r="D111" s="12">
        <f t="shared" si="71"/>
        <v>326.49877471643703</v>
      </c>
      <c r="E111" s="12">
        <f t="shared" si="72"/>
        <v>348.06767925068306</v>
      </c>
      <c r="F111" s="12">
        <f t="shared" si="41"/>
        <v>130251.44220732413</v>
      </c>
      <c r="G111" s="1">
        <v>0</v>
      </c>
      <c r="H111" s="12">
        <f t="shared" si="55"/>
        <v>631.50705633609311</v>
      </c>
      <c r="I111" s="12">
        <f t="shared" si="56"/>
        <v>305.65747659987892</v>
      </c>
      <c r="J111" s="12">
        <f t="shared" si="57"/>
        <v>325.84957973621408</v>
      </c>
      <c r="K111" s="13">
        <f t="shared" si="42"/>
        <v>121937.14106021536</v>
      </c>
      <c r="L111" s="15">
        <f t="shared" si="43"/>
        <v>0</v>
      </c>
      <c r="M111" s="3">
        <f t="shared" si="44"/>
        <v>231.08707550582773</v>
      </c>
      <c r="N111" s="12">
        <f t="shared" si="45"/>
        <v>674.56645396710951</v>
      </c>
      <c r="O111" s="12">
        <f t="shared" si="58"/>
        <v>295.74179714663393</v>
      </c>
      <c r="P111" s="12">
        <f t="shared" si="59"/>
        <v>378.82465682047564</v>
      </c>
      <c r="Q111" s="13">
        <f t="shared" si="46"/>
        <v>117917.89420183309</v>
      </c>
      <c r="R111" s="14">
        <f t="shared" si="47"/>
        <v>1</v>
      </c>
      <c r="S111" s="2">
        <v>96</v>
      </c>
      <c r="T111" s="12">
        <f t="shared" si="60"/>
        <v>615.68206492481818</v>
      </c>
      <c r="U111" s="12">
        <f t="shared" si="61"/>
        <v>245.01651710723769</v>
      </c>
      <c r="V111" s="12">
        <f t="shared" si="62"/>
        <v>370.66554781758049</v>
      </c>
      <c r="W111" s="12">
        <f t="shared" si="48"/>
        <v>127464.03902987165</v>
      </c>
      <c r="X111" s="78">
        <f t="shared" si="49"/>
        <v>0</v>
      </c>
      <c r="Y111" s="12">
        <f t="shared" si="63"/>
        <v>576.27903664834514</v>
      </c>
      <c r="Z111" s="12">
        <f t="shared" si="64"/>
        <v>229.33570829082637</v>
      </c>
      <c r="AA111" s="12">
        <f t="shared" si="65"/>
        <v>346.94332835751885</v>
      </c>
      <c r="AB111" s="13">
        <f t="shared" si="66"/>
        <v>119306.46969294321</v>
      </c>
      <c r="AC111" s="15">
        <f t="shared" si="50"/>
        <v>0</v>
      </c>
      <c r="AD111" s="3">
        <f t="shared" si="67"/>
        <v>234.2663049495207</v>
      </c>
      <c r="AE111" s="12">
        <f t="shared" si="68"/>
        <v>615.68206492479271</v>
      </c>
      <c r="AF111" s="12">
        <f t="shared" si="69"/>
        <v>222.54825518588046</v>
      </c>
      <c r="AG111" s="12">
        <f t="shared" si="70"/>
        <v>393.13380973891219</v>
      </c>
      <c r="AH111" s="13">
        <f t="shared" si="51"/>
        <v>115718.99933072047</v>
      </c>
      <c r="AI111" s="14">
        <f t="shared" si="52"/>
        <v>1</v>
      </c>
      <c r="AJ111" s="2">
        <f t="shared" si="53"/>
        <v>96</v>
      </c>
      <c r="AK111" s="12">
        <f t="shared" si="37"/>
        <v>-58.884389042302018</v>
      </c>
      <c r="AL111" s="12">
        <f t="shared" si="38"/>
        <v>-81.482257609199337</v>
      </c>
      <c r="AM111" s="12">
        <f t="shared" si="39"/>
        <v>22.597868566897432</v>
      </c>
      <c r="AN111" s="12">
        <f t="shared" si="40"/>
        <v>-2787.4031774524774</v>
      </c>
      <c r="AO111" s="12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70"/>
    </row>
    <row r="112" spans="2:52" x14ac:dyDescent="0.45">
      <c r="B112" s="2">
        <v>97</v>
      </c>
      <c r="C112" s="12">
        <f t="shared" si="54"/>
        <v>674.5664539671202</v>
      </c>
      <c r="D112" s="12">
        <f t="shared" si="71"/>
        <v>325.62860551831034</v>
      </c>
      <c r="E112" s="12">
        <f t="shared" si="72"/>
        <v>348.9378484488098</v>
      </c>
      <c r="F112" s="12">
        <f t="shared" si="41"/>
        <v>129902.50435887532</v>
      </c>
      <c r="G112" s="1">
        <v>0</v>
      </c>
      <c r="H112" s="12">
        <f t="shared" si="55"/>
        <v>631.50705633609311</v>
      </c>
      <c r="I112" s="12">
        <f t="shared" si="56"/>
        <v>304.84285265053842</v>
      </c>
      <c r="J112" s="12">
        <f t="shared" si="57"/>
        <v>326.66420368555464</v>
      </c>
      <c r="K112" s="13">
        <f t="shared" si="42"/>
        <v>121610.47685652981</v>
      </c>
      <c r="L112" s="15">
        <f t="shared" si="43"/>
        <v>0</v>
      </c>
      <c r="M112" s="3">
        <f t="shared" si="44"/>
        <v>230.08707550582776</v>
      </c>
      <c r="N112" s="12">
        <f t="shared" si="45"/>
        <v>674.5664539671094</v>
      </c>
      <c r="O112" s="12">
        <f t="shared" si="58"/>
        <v>294.79473550458272</v>
      </c>
      <c r="P112" s="12">
        <f t="shared" si="59"/>
        <v>379.77171846252668</v>
      </c>
      <c r="Q112" s="13">
        <f t="shared" si="46"/>
        <v>117538.12248337056</v>
      </c>
      <c r="R112" s="14">
        <f t="shared" si="47"/>
        <v>1</v>
      </c>
      <c r="S112" s="2">
        <v>97</v>
      </c>
      <c r="T112" s="12">
        <f t="shared" si="60"/>
        <v>615.68206492481818</v>
      </c>
      <c r="U112" s="12">
        <f t="shared" si="61"/>
        <v>244.30607480725399</v>
      </c>
      <c r="V112" s="12">
        <f t="shared" si="62"/>
        <v>371.37599011756419</v>
      </c>
      <c r="W112" s="12">
        <f t="shared" si="48"/>
        <v>127092.66303975409</v>
      </c>
      <c r="X112" s="78">
        <f t="shared" si="49"/>
        <v>0</v>
      </c>
      <c r="Y112" s="12">
        <f t="shared" si="63"/>
        <v>576.27903664834514</v>
      </c>
      <c r="Z112" s="12">
        <f t="shared" si="64"/>
        <v>228.67073357814112</v>
      </c>
      <c r="AA112" s="12">
        <f t="shared" si="65"/>
        <v>347.60830307020404</v>
      </c>
      <c r="AB112" s="13">
        <f t="shared" si="66"/>
        <v>118958.86138987301</v>
      </c>
      <c r="AC112" s="15">
        <f t="shared" si="50"/>
        <v>0</v>
      </c>
      <c r="AD112" s="3">
        <f t="shared" si="67"/>
        <v>233.2663049495207</v>
      </c>
      <c r="AE112" s="12">
        <f t="shared" si="68"/>
        <v>615.68206492479271</v>
      </c>
      <c r="AF112" s="12">
        <f t="shared" si="69"/>
        <v>221.79474871721422</v>
      </c>
      <c r="AG112" s="12">
        <f t="shared" si="70"/>
        <v>393.88731620757846</v>
      </c>
      <c r="AH112" s="13">
        <f t="shared" si="51"/>
        <v>115325.1120145129</v>
      </c>
      <c r="AI112" s="14">
        <f t="shared" si="52"/>
        <v>1</v>
      </c>
      <c r="AJ112" s="2">
        <f t="shared" si="53"/>
        <v>97</v>
      </c>
      <c r="AK112" s="12">
        <f t="shared" si="37"/>
        <v>-58.884389042302018</v>
      </c>
      <c r="AL112" s="12">
        <f t="shared" si="38"/>
        <v>-81.322530711056345</v>
      </c>
      <c r="AM112" s="12">
        <f t="shared" si="39"/>
        <v>22.438141668754383</v>
      </c>
      <c r="AN112" s="12">
        <f t="shared" si="40"/>
        <v>-2809.8413191212312</v>
      </c>
      <c r="AO112" s="12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70"/>
    </row>
    <row r="113" spans="2:52" x14ac:dyDescent="0.45">
      <c r="B113" s="2">
        <v>98</v>
      </c>
      <c r="C113" s="12">
        <f t="shared" si="54"/>
        <v>674.56645396712008</v>
      </c>
      <c r="D113" s="12">
        <f t="shared" si="71"/>
        <v>324.75626089718827</v>
      </c>
      <c r="E113" s="12">
        <f t="shared" si="72"/>
        <v>349.81019306993176</v>
      </c>
      <c r="F113" s="12">
        <f t="shared" si="41"/>
        <v>129552.69416580538</v>
      </c>
      <c r="G113" s="1">
        <v>0</v>
      </c>
      <c r="H113" s="12">
        <f t="shared" si="55"/>
        <v>631.507056336093</v>
      </c>
      <c r="I113" s="12">
        <f t="shared" si="56"/>
        <v>304.02619214132454</v>
      </c>
      <c r="J113" s="12">
        <f t="shared" si="57"/>
        <v>327.48086419476851</v>
      </c>
      <c r="K113" s="13">
        <f t="shared" si="42"/>
        <v>121282.99599233504</v>
      </c>
      <c r="L113" s="15">
        <f t="shared" si="43"/>
        <v>0</v>
      </c>
      <c r="M113" s="3">
        <f t="shared" si="44"/>
        <v>229.08707550582778</v>
      </c>
      <c r="N113" s="12">
        <f t="shared" si="45"/>
        <v>674.56645396710951</v>
      </c>
      <c r="O113" s="12">
        <f t="shared" si="58"/>
        <v>293.84530620842639</v>
      </c>
      <c r="P113" s="12">
        <f t="shared" si="59"/>
        <v>380.72114775868306</v>
      </c>
      <c r="Q113" s="13">
        <f t="shared" si="46"/>
        <v>117157.40133561188</v>
      </c>
      <c r="R113" s="14">
        <f t="shared" si="47"/>
        <v>1</v>
      </c>
      <c r="S113" s="2">
        <v>98</v>
      </c>
      <c r="T113" s="12">
        <f t="shared" si="60"/>
        <v>615.68206492481818</v>
      </c>
      <c r="U113" s="12">
        <f t="shared" si="61"/>
        <v>243.59427082619533</v>
      </c>
      <c r="V113" s="12">
        <f t="shared" si="62"/>
        <v>372.08779409862279</v>
      </c>
      <c r="W113" s="12">
        <f t="shared" si="48"/>
        <v>126720.57524565546</v>
      </c>
      <c r="X113" s="78">
        <f t="shared" si="49"/>
        <v>0</v>
      </c>
      <c r="Y113" s="12">
        <f t="shared" si="63"/>
        <v>576.27903664834525</v>
      </c>
      <c r="Z113" s="12">
        <f t="shared" si="64"/>
        <v>228.00448433058995</v>
      </c>
      <c r="AA113" s="12">
        <f t="shared" si="65"/>
        <v>348.27455231775537</v>
      </c>
      <c r="AB113" s="13">
        <f t="shared" si="66"/>
        <v>118610.58683755525</v>
      </c>
      <c r="AC113" s="15">
        <f t="shared" si="50"/>
        <v>0</v>
      </c>
      <c r="AD113" s="3">
        <f t="shared" si="67"/>
        <v>232.26630494952067</v>
      </c>
      <c r="AE113" s="12">
        <f t="shared" si="68"/>
        <v>615.68206492479283</v>
      </c>
      <c r="AF113" s="12">
        <f t="shared" si="69"/>
        <v>221.03979802781637</v>
      </c>
      <c r="AG113" s="12">
        <f t="shared" si="70"/>
        <v>394.64226689697642</v>
      </c>
      <c r="AH113" s="13">
        <f t="shared" si="51"/>
        <v>114930.46974761592</v>
      </c>
      <c r="AI113" s="14">
        <f t="shared" si="52"/>
        <v>1</v>
      </c>
      <c r="AJ113" s="2">
        <f t="shared" si="53"/>
        <v>98</v>
      </c>
      <c r="AK113" s="12">
        <f t="shared" si="37"/>
        <v>-58.884389042301905</v>
      </c>
      <c r="AL113" s="12">
        <f t="shared" si="38"/>
        <v>-81.161990070992942</v>
      </c>
      <c r="AM113" s="12">
        <f t="shared" si="39"/>
        <v>22.277601028691038</v>
      </c>
      <c r="AN113" s="12">
        <f t="shared" si="40"/>
        <v>-2832.1189201499219</v>
      </c>
      <c r="AO113" s="12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70"/>
    </row>
    <row r="114" spans="2:52" x14ac:dyDescent="0.45">
      <c r="B114" s="2">
        <v>99</v>
      </c>
      <c r="C114" s="12">
        <f t="shared" si="54"/>
        <v>674.56645396712008</v>
      </c>
      <c r="D114" s="12">
        <f t="shared" si="71"/>
        <v>323.88173541451346</v>
      </c>
      <c r="E114" s="12">
        <f t="shared" si="72"/>
        <v>350.68471855260657</v>
      </c>
      <c r="F114" s="12">
        <f t="shared" si="41"/>
        <v>129202.00944725277</v>
      </c>
      <c r="G114" s="1">
        <v>0</v>
      </c>
      <c r="H114" s="12">
        <f t="shared" si="55"/>
        <v>631.507056336093</v>
      </c>
      <c r="I114" s="12">
        <f t="shared" si="56"/>
        <v>303.20748998083758</v>
      </c>
      <c r="J114" s="12">
        <f t="shared" si="57"/>
        <v>328.29956635525537</v>
      </c>
      <c r="K114" s="13">
        <f t="shared" si="42"/>
        <v>120954.69642597978</v>
      </c>
      <c r="L114" s="15">
        <f t="shared" si="43"/>
        <v>0</v>
      </c>
      <c r="M114" s="3">
        <f t="shared" si="44"/>
        <v>228.08707550582787</v>
      </c>
      <c r="N114" s="12">
        <f t="shared" si="45"/>
        <v>674.56645396710928</v>
      </c>
      <c r="O114" s="12">
        <f t="shared" si="58"/>
        <v>292.89350333902973</v>
      </c>
      <c r="P114" s="12">
        <f t="shared" si="59"/>
        <v>381.67295062807949</v>
      </c>
      <c r="Q114" s="13">
        <f t="shared" si="46"/>
        <v>116775.7283849838</v>
      </c>
      <c r="R114" s="14">
        <f t="shared" si="47"/>
        <v>1</v>
      </c>
      <c r="S114" s="2">
        <v>99</v>
      </c>
      <c r="T114" s="12">
        <f t="shared" si="60"/>
        <v>615.68206492481829</v>
      </c>
      <c r="U114" s="12">
        <f t="shared" si="61"/>
        <v>242.88110255417297</v>
      </c>
      <c r="V114" s="12">
        <f t="shared" si="62"/>
        <v>372.80096237064527</v>
      </c>
      <c r="W114" s="12">
        <f t="shared" si="48"/>
        <v>126347.77428328482</v>
      </c>
      <c r="X114" s="78">
        <f t="shared" si="49"/>
        <v>0</v>
      </c>
      <c r="Y114" s="12">
        <f t="shared" si="63"/>
        <v>576.27903664834525</v>
      </c>
      <c r="Z114" s="12">
        <f t="shared" si="64"/>
        <v>227.33695810531421</v>
      </c>
      <c r="AA114" s="12">
        <f t="shared" si="65"/>
        <v>348.94207854303102</v>
      </c>
      <c r="AB114" s="13">
        <f t="shared" si="66"/>
        <v>118261.64475901223</v>
      </c>
      <c r="AC114" s="15">
        <f t="shared" si="50"/>
        <v>0</v>
      </c>
      <c r="AD114" s="3">
        <f t="shared" si="67"/>
        <v>231.26630494952065</v>
      </c>
      <c r="AE114" s="12">
        <f t="shared" si="68"/>
        <v>615.68206492479283</v>
      </c>
      <c r="AF114" s="12">
        <f t="shared" si="69"/>
        <v>220.28340034959717</v>
      </c>
      <c r="AG114" s="12">
        <f t="shared" si="70"/>
        <v>395.39866457519565</v>
      </c>
      <c r="AH114" s="13">
        <f t="shared" si="51"/>
        <v>114535.07108304072</v>
      </c>
      <c r="AI114" s="14">
        <f t="shared" si="52"/>
        <v>1</v>
      </c>
      <c r="AJ114" s="2">
        <f t="shared" si="53"/>
        <v>99</v>
      </c>
      <c r="AK114" s="12">
        <f t="shared" si="37"/>
        <v>-58.884389042301791</v>
      </c>
      <c r="AL114" s="12">
        <f t="shared" si="38"/>
        <v>-81.000632860340488</v>
      </c>
      <c r="AM114" s="12">
        <f t="shared" si="39"/>
        <v>22.116243818038697</v>
      </c>
      <c r="AN114" s="12">
        <f t="shared" si="40"/>
        <v>-2854.2351639679546</v>
      </c>
      <c r="AO114" s="12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70"/>
    </row>
    <row r="115" spans="2:52" x14ac:dyDescent="0.45">
      <c r="B115" s="2">
        <v>100</v>
      </c>
      <c r="C115" s="12">
        <f t="shared" si="54"/>
        <v>674.5664539671202</v>
      </c>
      <c r="D115" s="12">
        <f t="shared" si="71"/>
        <v>323.00502361813199</v>
      </c>
      <c r="E115" s="12">
        <f t="shared" si="72"/>
        <v>351.56143034898821</v>
      </c>
      <c r="F115" s="12">
        <f t="shared" si="41"/>
        <v>128850.44801690379</v>
      </c>
      <c r="G115" s="1">
        <v>0</v>
      </c>
      <c r="H115" s="12">
        <f t="shared" si="55"/>
        <v>631.507056336093</v>
      </c>
      <c r="I115" s="12">
        <f t="shared" si="56"/>
        <v>302.38674106494949</v>
      </c>
      <c r="J115" s="12">
        <f t="shared" si="57"/>
        <v>329.12031527114357</v>
      </c>
      <c r="K115" s="13">
        <f t="shared" si="42"/>
        <v>120625.57611070864</v>
      </c>
      <c r="L115" s="15">
        <f t="shared" si="43"/>
        <v>0</v>
      </c>
      <c r="M115" s="3">
        <f t="shared" si="44"/>
        <v>227.0870755058277</v>
      </c>
      <c r="N115" s="12">
        <f t="shared" si="45"/>
        <v>674.56645396710951</v>
      </c>
      <c r="O115" s="12">
        <f t="shared" si="58"/>
        <v>291.93932096245948</v>
      </c>
      <c r="P115" s="12">
        <f t="shared" si="59"/>
        <v>382.62713300465003</v>
      </c>
      <c r="Q115" s="13">
        <f t="shared" si="46"/>
        <v>116393.10125197915</v>
      </c>
      <c r="R115" s="14">
        <f t="shared" si="47"/>
        <v>1</v>
      </c>
      <c r="S115" s="2">
        <v>100</v>
      </c>
      <c r="T115" s="12">
        <f t="shared" si="60"/>
        <v>615.68206492481818</v>
      </c>
      <c r="U115" s="12">
        <f t="shared" si="61"/>
        <v>242.16656737629589</v>
      </c>
      <c r="V115" s="12">
        <f t="shared" si="62"/>
        <v>373.51549754852221</v>
      </c>
      <c r="W115" s="12">
        <f t="shared" si="48"/>
        <v>125974.2587857363</v>
      </c>
      <c r="X115" s="78">
        <f t="shared" si="49"/>
        <v>0</v>
      </c>
      <c r="Y115" s="12">
        <f t="shared" si="63"/>
        <v>576.27903664834525</v>
      </c>
      <c r="Z115" s="12">
        <f t="shared" si="64"/>
        <v>226.66815245477343</v>
      </c>
      <c r="AA115" s="12">
        <f t="shared" si="65"/>
        <v>349.61088419357185</v>
      </c>
      <c r="AB115" s="13">
        <f t="shared" si="66"/>
        <v>117912.03387481865</v>
      </c>
      <c r="AC115" s="15">
        <f t="shared" si="50"/>
        <v>0</v>
      </c>
      <c r="AD115" s="3">
        <f t="shared" si="67"/>
        <v>230.26630494952073</v>
      </c>
      <c r="AE115" s="12">
        <f t="shared" si="68"/>
        <v>615.68206492479271</v>
      </c>
      <c r="AF115" s="12">
        <f t="shared" si="69"/>
        <v>219.52555290916138</v>
      </c>
      <c r="AG115" s="12">
        <f t="shared" si="70"/>
        <v>396.15651201563134</v>
      </c>
      <c r="AH115" s="13">
        <f t="shared" si="51"/>
        <v>114138.91457102509</v>
      </c>
      <c r="AI115" s="14">
        <f t="shared" si="52"/>
        <v>1</v>
      </c>
      <c r="AJ115" s="2">
        <f t="shared" si="53"/>
        <v>100</v>
      </c>
      <c r="AK115" s="12">
        <f t="shared" si="37"/>
        <v>-58.884389042302018</v>
      </c>
      <c r="AL115" s="12">
        <f t="shared" si="38"/>
        <v>-80.838456241836099</v>
      </c>
      <c r="AM115" s="12">
        <f t="shared" si="39"/>
        <v>21.954067199533995</v>
      </c>
      <c r="AN115" s="12">
        <f t="shared" si="40"/>
        <v>-2876.1892311674892</v>
      </c>
      <c r="AO115" s="12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70"/>
    </row>
    <row r="116" spans="2:52" x14ac:dyDescent="0.45">
      <c r="B116" s="2">
        <v>101</v>
      </c>
      <c r="C116" s="12">
        <f t="shared" si="54"/>
        <v>674.56645396712008</v>
      </c>
      <c r="D116" s="12">
        <f t="shared" si="71"/>
        <v>322.12612004225946</v>
      </c>
      <c r="E116" s="12">
        <f t="shared" si="72"/>
        <v>352.44033392486057</v>
      </c>
      <c r="F116" s="12">
        <f t="shared" si="41"/>
        <v>128498.00768297892</v>
      </c>
      <c r="G116" s="1">
        <v>0</v>
      </c>
      <c r="H116" s="12">
        <f t="shared" si="55"/>
        <v>631.507056336093</v>
      </c>
      <c r="I116" s="12">
        <f t="shared" si="56"/>
        <v>301.56394027677163</v>
      </c>
      <c r="J116" s="12">
        <f t="shared" si="57"/>
        <v>329.94311605932131</v>
      </c>
      <c r="K116" s="13">
        <f t="shared" si="42"/>
        <v>120295.63299464932</v>
      </c>
      <c r="L116" s="15">
        <f t="shared" si="43"/>
        <v>0</v>
      </c>
      <c r="M116" s="3">
        <f t="shared" si="44"/>
        <v>226.08707550582778</v>
      </c>
      <c r="N116" s="12">
        <f t="shared" si="45"/>
        <v>674.56645396710928</v>
      </c>
      <c r="O116" s="12">
        <f t="shared" si="58"/>
        <v>290.98275312994787</v>
      </c>
      <c r="P116" s="12">
        <f t="shared" si="59"/>
        <v>383.58370083716147</v>
      </c>
      <c r="Q116" s="13">
        <f t="shared" si="46"/>
        <v>116009.51755114199</v>
      </c>
      <c r="R116" s="14">
        <f t="shared" si="47"/>
        <v>1</v>
      </c>
      <c r="S116" s="2">
        <v>101</v>
      </c>
      <c r="T116" s="12">
        <f t="shared" si="60"/>
        <v>615.68206492481818</v>
      </c>
      <c r="U116" s="12">
        <f t="shared" si="61"/>
        <v>241.45066267266122</v>
      </c>
      <c r="V116" s="12">
        <f t="shared" si="62"/>
        <v>374.2314022521569</v>
      </c>
      <c r="W116" s="12">
        <f t="shared" si="48"/>
        <v>125600.02738348414</v>
      </c>
      <c r="X116" s="78">
        <f t="shared" si="49"/>
        <v>0</v>
      </c>
      <c r="Y116" s="12">
        <f t="shared" si="63"/>
        <v>576.27903664834514</v>
      </c>
      <c r="Z116" s="12">
        <f t="shared" si="64"/>
        <v>225.99806492673571</v>
      </c>
      <c r="AA116" s="12">
        <f t="shared" si="65"/>
        <v>350.28097172160949</v>
      </c>
      <c r="AB116" s="13">
        <f t="shared" si="66"/>
        <v>117561.75290309703</v>
      </c>
      <c r="AC116" s="15">
        <f t="shared" si="50"/>
        <v>0</v>
      </c>
      <c r="AD116" s="3">
        <f t="shared" si="67"/>
        <v>229.26630494952076</v>
      </c>
      <c r="AE116" s="12">
        <f t="shared" si="68"/>
        <v>615.68206492479248</v>
      </c>
      <c r="AF116" s="12">
        <f t="shared" si="69"/>
        <v>218.76625292779806</v>
      </c>
      <c r="AG116" s="12">
        <f t="shared" si="70"/>
        <v>396.91581199699448</v>
      </c>
      <c r="AH116" s="13">
        <f t="shared" si="51"/>
        <v>113741.99875902809</v>
      </c>
      <c r="AI116" s="14">
        <f t="shared" si="52"/>
        <v>1</v>
      </c>
      <c r="AJ116" s="2">
        <f t="shared" si="53"/>
        <v>101</v>
      </c>
      <c r="AK116" s="12">
        <f t="shared" si="37"/>
        <v>-58.884389042301905</v>
      </c>
      <c r="AL116" s="12">
        <f t="shared" si="38"/>
        <v>-80.675457369598234</v>
      </c>
      <c r="AM116" s="12">
        <f t="shared" si="39"/>
        <v>21.79106832729633</v>
      </c>
      <c r="AN116" s="12">
        <f t="shared" si="40"/>
        <v>-2897.9802994947822</v>
      </c>
      <c r="AO116" s="12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70"/>
    </row>
    <row r="117" spans="2:52" x14ac:dyDescent="0.45">
      <c r="B117" s="2">
        <v>102</v>
      </c>
      <c r="C117" s="12">
        <f t="shared" si="54"/>
        <v>674.56645396711986</v>
      </c>
      <c r="D117" s="12">
        <f t="shared" si="71"/>
        <v>321.24501920744729</v>
      </c>
      <c r="E117" s="12">
        <f t="shared" si="72"/>
        <v>353.32143475967268</v>
      </c>
      <c r="F117" s="12">
        <f t="shared" si="41"/>
        <v>128144.68624821925</v>
      </c>
      <c r="G117" s="1">
        <v>0</v>
      </c>
      <c r="H117" s="12">
        <f t="shared" si="55"/>
        <v>631.507056336093</v>
      </c>
      <c r="I117" s="12">
        <f t="shared" si="56"/>
        <v>300.73908248662332</v>
      </c>
      <c r="J117" s="12">
        <f t="shared" si="57"/>
        <v>330.76797384946974</v>
      </c>
      <c r="K117" s="13">
        <f t="shared" si="42"/>
        <v>119964.86502079986</v>
      </c>
      <c r="L117" s="15">
        <f t="shared" si="43"/>
        <v>0</v>
      </c>
      <c r="M117" s="3">
        <f t="shared" si="44"/>
        <v>225.08707550582795</v>
      </c>
      <c r="N117" s="12">
        <f t="shared" si="45"/>
        <v>674.56645396710906</v>
      </c>
      <c r="O117" s="12">
        <f t="shared" si="58"/>
        <v>290.02379387785498</v>
      </c>
      <c r="P117" s="12">
        <f t="shared" si="59"/>
        <v>384.54266008925407</v>
      </c>
      <c r="Q117" s="13">
        <f t="shared" si="46"/>
        <v>115624.97489105274</v>
      </c>
      <c r="R117" s="14">
        <f t="shared" si="47"/>
        <v>1</v>
      </c>
      <c r="S117" s="2">
        <v>102</v>
      </c>
      <c r="T117" s="12">
        <f t="shared" si="60"/>
        <v>615.68206492481818</v>
      </c>
      <c r="U117" s="12">
        <f t="shared" si="61"/>
        <v>240.73338581834457</v>
      </c>
      <c r="V117" s="12">
        <f t="shared" si="62"/>
        <v>374.94867910647355</v>
      </c>
      <c r="W117" s="12">
        <f t="shared" si="48"/>
        <v>125225.07870437767</v>
      </c>
      <c r="X117" s="78">
        <f t="shared" si="49"/>
        <v>0</v>
      </c>
      <c r="Y117" s="12">
        <f t="shared" si="63"/>
        <v>576.27903664834514</v>
      </c>
      <c r="Z117" s="12">
        <f t="shared" si="64"/>
        <v>225.32669306426931</v>
      </c>
      <c r="AA117" s="12">
        <f t="shared" si="65"/>
        <v>350.95234358407589</v>
      </c>
      <c r="AB117" s="13">
        <f t="shared" si="66"/>
        <v>117210.80055951295</v>
      </c>
      <c r="AC117" s="15">
        <f t="shared" si="50"/>
        <v>0</v>
      </c>
      <c r="AD117" s="3">
        <f t="shared" si="67"/>
        <v>228.26630494952079</v>
      </c>
      <c r="AE117" s="12">
        <f t="shared" si="68"/>
        <v>615.68206492479248</v>
      </c>
      <c r="AF117" s="12">
        <f t="shared" si="69"/>
        <v>218.00549762147051</v>
      </c>
      <c r="AG117" s="12">
        <f t="shared" si="70"/>
        <v>397.67656730332203</v>
      </c>
      <c r="AH117" s="13">
        <f t="shared" si="51"/>
        <v>113344.32219172477</v>
      </c>
      <c r="AI117" s="14">
        <f t="shared" si="52"/>
        <v>1</v>
      </c>
      <c r="AJ117" s="2">
        <f t="shared" si="53"/>
        <v>102</v>
      </c>
      <c r="AK117" s="12">
        <f t="shared" si="37"/>
        <v>-58.884389042301677</v>
      </c>
      <c r="AL117" s="12">
        <f t="shared" si="38"/>
        <v>-80.511633389102712</v>
      </c>
      <c r="AM117" s="12">
        <f t="shared" si="39"/>
        <v>21.627244346800865</v>
      </c>
      <c r="AN117" s="12">
        <f t="shared" si="40"/>
        <v>-2919.6075438415864</v>
      </c>
      <c r="AO117" s="12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70"/>
    </row>
    <row r="118" spans="2:52" x14ac:dyDescent="0.45">
      <c r="B118" s="2">
        <v>103</v>
      </c>
      <c r="C118" s="12">
        <f t="shared" si="54"/>
        <v>674.5664539671202</v>
      </c>
      <c r="D118" s="12">
        <f t="shared" si="71"/>
        <v>320.36171562054818</v>
      </c>
      <c r="E118" s="12">
        <f t="shared" si="72"/>
        <v>354.20473834657207</v>
      </c>
      <c r="F118" s="12">
        <f t="shared" si="41"/>
        <v>127790.48150987268</v>
      </c>
      <c r="G118" s="1">
        <v>0</v>
      </c>
      <c r="H118" s="12">
        <f t="shared" si="55"/>
        <v>631.50705633609311</v>
      </c>
      <c r="I118" s="12">
        <f t="shared" si="56"/>
        <v>299.91216255199964</v>
      </c>
      <c r="J118" s="12">
        <f t="shared" si="57"/>
        <v>331.59489378409347</v>
      </c>
      <c r="K118" s="13">
        <f t="shared" si="42"/>
        <v>119633.27012701577</v>
      </c>
      <c r="L118" s="15">
        <f t="shared" si="43"/>
        <v>0</v>
      </c>
      <c r="M118" s="3">
        <f t="shared" si="44"/>
        <v>224.08707550582776</v>
      </c>
      <c r="N118" s="12">
        <f t="shared" si="45"/>
        <v>674.5664539671094</v>
      </c>
      <c r="O118" s="12">
        <f t="shared" si="58"/>
        <v>289.06243722763185</v>
      </c>
      <c r="P118" s="12">
        <f t="shared" si="59"/>
        <v>385.50401673947755</v>
      </c>
      <c r="Q118" s="13">
        <f t="shared" si="46"/>
        <v>115239.47087431327</v>
      </c>
      <c r="R118" s="14">
        <f t="shared" si="47"/>
        <v>1</v>
      </c>
      <c r="S118" s="2">
        <v>103</v>
      </c>
      <c r="T118" s="12">
        <f t="shared" si="60"/>
        <v>615.68206492481829</v>
      </c>
      <c r="U118" s="12">
        <f t="shared" si="61"/>
        <v>240.01473418339054</v>
      </c>
      <c r="V118" s="12">
        <f t="shared" si="62"/>
        <v>375.66733074142769</v>
      </c>
      <c r="W118" s="12">
        <f t="shared" si="48"/>
        <v>124849.41137363623</v>
      </c>
      <c r="X118" s="78">
        <f t="shared" si="49"/>
        <v>0</v>
      </c>
      <c r="Y118" s="12">
        <f t="shared" si="63"/>
        <v>576.27903664834514</v>
      </c>
      <c r="Z118" s="12">
        <f t="shared" si="64"/>
        <v>224.65403440573311</v>
      </c>
      <c r="AA118" s="12">
        <f t="shared" si="65"/>
        <v>351.62500224261203</v>
      </c>
      <c r="AB118" s="13">
        <f t="shared" si="66"/>
        <v>116859.17555727034</v>
      </c>
      <c r="AC118" s="15">
        <f t="shared" si="50"/>
        <v>0</v>
      </c>
      <c r="AD118" s="3">
        <f t="shared" si="67"/>
        <v>227.26630494952065</v>
      </c>
      <c r="AE118" s="12">
        <f t="shared" si="68"/>
        <v>615.68206492479294</v>
      </c>
      <c r="AF118" s="12">
        <f t="shared" si="69"/>
        <v>217.24328420080582</v>
      </c>
      <c r="AG118" s="12">
        <f t="shared" si="70"/>
        <v>398.43878072398712</v>
      </c>
      <c r="AH118" s="13">
        <f t="shared" si="51"/>
        <v>112945.88341100079</v>
      </c>
      <c r="AI118" s="14">
        <f t="shared" si="52"/>
        <v>1</v>
      </c>
      <c r="AJ118" s="2">
        <f t="shared" si="53"/>
        <v>103</v>
      </c>
      <c r="AK118" s="12">
        <f t="shared" si="37"/>
        <v>-58.884389042301905</v>
      </c>
      <c r="AL118" s="12">
        <f t="shared" si="38"/>
        <v>-80.346981437157638</v>
      </c>
      <c r="AM118" s="12">
        <f t="shared" si="39"/>
        <v>21.462592394855619</v>
      </c>
      <c r="AN118" s="12">
        <f t="shared" si="40"/>
        <v>-2941.0701362364489</v>
      </c>
      <c r="AO118" s="12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70"/>
    </row>
    <row r="119" spans="2:52" x14ac:dyDescent="0.45">
      <c r="B119" s="2">
        <v>104</v>
      </c>
      <c r="C119" s="12">
        <f t="shared" si="54"/>
        <v>674.56645396712008</v>
      </c>
      <c r="D119" s="12">
        <f t="shared" si="71"/>
        <v>319.47620377468166</v>
      </c>
      <c r="E119" s="12">
        <f t="shared" si="72"/>
        <v>355.0902501924383</v>
      </c>
      <c r="F119" s="12">
        <f t="shared" si="41"/>
        <v>127435.39125968024</v>
      </c>
      <c r="G119" s="1">
        <v>0</v>
      </c>
      <c r="H119" s="12">
        <f t="shared" si="55"/>
        <v>631.50705633609311</v>
      </c>
      <c r="I119" s="12">
        <f t="shared" si="56"/>
        <v>299.08317531753943</v>
      </c>
      <c r="J119" s="12">
        <f t="shared" si="57"/>
        <v>332.42388101855369</v>
      </c>
      <c r="K119" s="13">
        <f t="shared" si="42"/>
        <v>119300.84624599722</v>
      </c>
      <c r="L119" s="15">
        <f t="shared" si="43"/>
        <v>0</v>
      </c>
      <c r="M119" s="3">
        <f t="shared" si="44"/>
        <v>223.08707550582787</v>
      </c>
      <c r="N119" s="12">
        <f t="shared" si="45"/>
        <v>674.56645396710928</v>
      </c>
      <c r="O119" s="12">
        <f t="shared" si="58"/>
        <v>288.09867718578317</v>
      </c>
      <c r="P119" s="12">
        <f t="shared" si="59"/>
        <v>386.46777678132611</v>
      </c>
      <c r="Q119" s="13">
        <f t="shared" si="46"/>
        <v>114853.00309753194</v>
      </c>
      <c r="R119" s="14">
        <f t="shared" si="47"/>
        <v>1</v>
      </c>
      <c r="S119" s="2">
        <v>104</v>
      </c>
      <c r="T119" s="12">
        <f t="shared" si="60"/>
        <v>615.68206492481818</v>
      </c>
      <c r="U119" s="12">
        <f t="shared" si="61"/>
        <v>239.29470513280279</v>
      </c>
      <c r="V119" s="12">
        <f t="shared" si="62"/>
        <v>376.38735979201545</v>
      </c>
      <c r="W119" s="12">
        <f t="shared" si="48"/>
        <v>124473.02401384422</v>
      </c>
      <c r="X119" s="78">
        <f t="shared" si="49"/>
        <v>0</v>
      </c>
      <c r="Y119" s="12">
        <f t="shared" si="63"/>
        <v>576.27903664834514</v>
      </c>
      <c r="Z119" s="12">
        <f t="shared" si="64"/>
        <v>223.98008648476818</v>
      </c>
      <c r="AA119" s="12">
        <f t="shared" si="65"/>
        <v>352.2989501635771</v>
      </c>
      <c r="AB119" s="13">
        <f t="shared" si="66"/>
        <v>116506.87660710677</v>
      </c>
      <c r="AC119" s="15">
        <f t="shared" si="50"/>
        <v>0</v>
      </c>
      <c r="AD119" s="3">
        <f t="shared" si="67"/>
        <v>226.26630494952073</v>
      </c>
      <c r="AE119" s="12">
        <f t="shared" si="68"/>
        <v>615.6820649247926</v>
      </c>
      <c r="AF119" s="12">
        <f t="shared" si="69"/>
        <v>216.47960987108482</v>
      </c>
      <c r="AG119" s="12">
        <f t="shared" si="70"/>
        <v>399.20245505370781</v>
      </c>
      <c r="AH119" s="13">
        <f t="shared" si="51"/>
        <v>112546.68095594709</v>
      </c>
      <c r="AI119" s="14">
        <f t="shared" si="52"/>
        <v>1</v>
      </c>
      <c r="AJ119" s="2">
        <f t="shared" si="53"/>
        <v>104</v>
      </c>
      <c r="AK119" s="12">
        <f t="shared" si="37"/>
        <v>-58.884389042301905</v>
      </c>
      <c r="AL119" s="12">
        <f t="shared" si="38"/>
        <v>-80.181498641878875</v>
      </c>
      <c r="AM119" s="12">
        <f t="shared" si="39"/>
        <v>21.297109599577141</v>
      </c>
      <c r="AN119" s="12">
        <f t="shared" si="40"/>
        <v>-2962.3672458360234</v>
      </c>
      <c r="AO119" s="12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70"/>
    </row>
    <row r="120" spans="2:52" x14ac:dyDescent="0.45">
      <c r="B120" s="2">
        <v>105</v>
      </c>
      <c r="C120" s="12">
        <f t="shared" si="54"/>
        <v>674.5664539671202</v>
      </c>
      <c r="D120" s="12">
        <f t="shared" si="71"/>
        <v>318.58847814920063</v>
      </c>
      <c r="E120" s="12">
        <f t="shared" si="72"/>
        <v>355.97797581791951</v>
      </c>
      <c r="F120" s="12">
        <f t="shared" si="41"/>
        <v>127079.41328386232</v>
      </c>
      <c r="G120" s="1">
        <v>0</v>
      </c>
      <c r="H120" s="12">
        <f t="shared" si="55"/>
        <v>631.50705633609311</v>
      </c>
      <c r="I120" s="12">
        <f t="shared" si="56"/>
        <v>298.25211561499304</v>
      </c>
      <c r="J120" s="12">
        <f t="shared" si="57"/>
        <v>333.25494072110007</v>
      </c>
      <c r="K120" s="13">
        <f t="shared" si="42"/>
        <v>118967.59130527612</v>
      </c>
      <c r="L120" s="15">
        <f t="shared" si="43"/>
        <v>0</v>
      </c>
      <c r="M120" s="3">
        <f t="shared" si="44"/>
        <v>222.08707550582781</v>
      </c>
      <c r="N120" s="12">
        <f t="shared" si="45"/>
        <v>674.56645396710928</v>
      </c>
      <c r="O120" s="12">
        <f t="shared" si="58"/>
        <v>287.13250774382988</v>
      </c>
      <c r="P120" s="12">
        <f t="shared" si="59"/>
        <v>387.43394622327941</v>
      </c>
      <c r="Q120" s="13">
        <f t="shared" si="46"/>
        <v>114465.56915130866</v>
      </c>
      <c r="R120" s="14">
        <f t="shared" si="47"/>
        <v>1</v>
      </c>
      <c r="S120" s="2">
        <v>105</v>
      </c>
      <c r="T120" s="12">
        <f t="shared" si="60"/>
        <v>615.68206492481806</v>
      </c>
      <c r="U120" s="12">
        <f t="shared" si="61"/>
        <v>238.57329602653473</v>
      </c>
      <c r="V120" s="12">
        <f t="shared" si="62"/>
        <v>377.10876889828336</v>
      </c>
      <c r="W120" s="12">
        <f t="shared" si="48"/>
        <v>124095.91524494594</v>
      </c>
      <c r="X120" s="78">
        <f t="shared" si="49"/>
        <v>0</v>
      </c>
      <c r="Y120" s="12">
        <f t="shared" si="63"/>
        <v>576.27903664834514</v>
      </c>
      <c r="Z120" s="12">
        <f t="shared" si="64"/>
        <v>223.30484683028797</v>
      </c>
      <c r="AA120" s="12">
        <f t="shared" si="65"/>
        <v>352.97418981805725</v>
      </c>
      <c r="AB120" s="13">
        <f t="shared" si="66"/>
        <v>116153.90241728871</v>
      </c>
      <c r="AC120" s="15">
        <f t="shared" si="50"/>
        <v>0</v>
      </c>
      <c r="AD120" s="3">
        <f t="shared" si="67"/>
        <v>225.26630494952082</v>
      </c>
      <c r="AE120" s="12">
        <f t="shared" si="68"/>
        <v>615.6820649247926</v>
      </c>
      <c r="AF120" s="12">
        <f t="shared" si="69"/>
        <v>215.71447183223191</v>
      </c>
      <c r="AG120" s="12">
        <f t="shared" si="70"/>
        <v>399.96759309256066</v>
      </c>
      <c r="AH120" s="13">
        <f t="shared" si="51"/>
        <v>112146.71336285453</v>
      </c>
      <c r="AI120" s="14">
        <f t="shared" si="52"/>
        <v>1</v>
      </c>
      <c r="AJ120" s="2">
        <f t="shared" si="53"/>
        <v>105</v>
      </c>
      <c r="AK120" s="12">
        <f t="shared" si="37"/>
        <v>-58.884389042302132</v>
      </c>
      <c r="AL120" s="12">
        <f t="shared" si="38"/>
        <v>-80.015182122665891</v>
      </c>
      <c r="AM120" s="12">
        <f t="shared" si="39"/>
        <v>21.130793080363844</v>
      </c>
      <c r="AN120" s="12">
        <f t="shared" si="40"/>
        <v>-2983.4980389163829</v>
      </c>
      <c r="AO120" s="12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70"/>
    </row>
    <row r="121" spans="2:52" x14ac:dyDescent="0.45">
      <c r="B121" s="2">
        <v>106</v>
      </c>
      <c r="C121" s="12">
        <f t="shared" si="54"/>
        <v>674.56645396712008</v>
      </c>
      <c r="D121" s="12">
        <f t="shared" si="71"/>
        <v>317.69853320965581</v>
      </c>
      <c r="E121" s="12">
        <f t="shared" si="72"/>
        <v>356.86792075746422</v>
      </c>
      <c r="F121" s="12">
        <f t="shared" si="41"/>
        <v>126722.54536310486</v>
      </c>
      <c r="G121" s="1">
        <v>0</v>
      </c>
      <c r="H121" s="12">
        <f t="shared" si="55"/>
        <v>631.507056336093</v>
      </c>
      <c r="I121" s="12">
        <f t="shared" si="56"/>
        <v>297.4189782631903</v>
      </c>
      <c r="J121" s="12">
        <f t="shared" si="57"/>
        <v>334.0880780729027</v>
      </c>
      <c r="K121" s="13">
        <f t="shared" si="42"/>
        <v>118633.50322720321</v>
      </c>
      <c r="L121" s="15">
        <f t="shared" si="43"/>
        <v>0</v>
      </c>
      <c r="M121" s="3">
        <f t="shared" si="44"/>
        <v>221.08707550582784</v>
      </c>
      <c r="N121" s="12">
        <f t="shared" si="45"/>
        <v>674.5664539671094</v>
      </c>
      <c r="O121" s="12">
        <f t="shared" si="58"/>
        <v>286.16392287827165</v>
      </c>
      <c r="P121" s="12">
        <f t="shared" si="59"/>
        <v>388.40253108883775</v>
      </c>
      <c r="Q121" s="13">
        <f t="shared" si="46"/>
        <v>114077.16662021982</v>
      </c>
      <c r="R121" s="14">
        <f t="shared" si="47"/>
        <v>1</v>
      </c>
      <c r="S121" s="2">
        <v>106</v>
      </c>
      <c r="T121" s="12">
        <f t="shared" si="60"/>
        <v>615.68206492481818</v>
      </c>
      <c r="U121" s="12">
        <f t="shared" si="61"/>
        <v>237.85050421947969</v>
      </c>
      <c r="V121" s="12">
        <f t="shared" si="62"/>
        <v>377.8315607053384</v>
      </c>
      <c r="W121" s="12">
        <f t="shared" si="48"/>
        <v>123718.0836842406</v>
      </c>
      <c r="X121" s="78">
        <f t="shared" si="49"/>
        <v>0</v>
      </c>
      <c r="Y121" s="12">
        <f t="shared" si="63"/>
        <v>576.27903664834514</v>
      </c>
      <c r="Z121" s="12">
        <f t="shared" si="64"/>
        <v>222.62831296647002</v>
      </c>
      <c r="AA121" s="12">
        <f t="shared" si="65"/>
        <v>353.65072368187515</v>
      </c>
      <c r="AB121" s="13">
        <f t="shared" si="66"/>
        <v>115800.25169360684</v>
      </c>
      <c r="AC121" s="15">
        <f t="shared" si="50"/>
        <v>0</v>
      </c>
      <c r="AD121" s="3">
        <f t="shared" si="67"/>
        <v>224.26630494952084</v>
      </c>
      <c r="AE121" s="12">
        <f t="shared" si="68"/>
        <v>615.68206492479248</v>
      </c>
      <c r="AF121" s="12">
        <f t="shared" si="69"/>
        <v>214.94786727880449</v>
      </c>
      <c r="AG121" s="12">
        <f t="shared" si="70"/>
        <v>400.73419764598799</v>
      </c>
      <c r="AH121" s="13">
        <f t="shared" si="51"/>
        <v>111745.97916520854</v>
      </c>
      <c r="AI121" s="14">
        <f t="shared" si="52"/>
        <v>1</v>
      </c>
      <c r="AJ121" s="2">
        <f t="shared" si="53"/>
        <v>106</v>
      </c>
      <c r="AK121" s="12">
        <f t="shared" si="37"/>
        <v>-58.884389042301905</v>
      </c>
      <c r="AL121" s="12">
        <f t="shared" si="38"/>
        <v>-79.848028990176118</v>
      </c>
      <c r="AM121" s="12">
        <f t="shared" si="39"/>
        <v>20.963639947874185</v>
      </c>
      <c r="AN121" s="12">
        <f t="shared" si="40"/>
        <v>-3004.4616788642597</v>
      </c>
      <c r="AO121" s="12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70"/>
    </row>
    <row r="122" spans="2:52" x14ac:dyDescent="0.45">
      <c r="B122" s="2">
        <v>107</v>
      </c>
      <c r="C122" s="12">
        <f t="shared" si="54"/>
        <v>674.56645396712008</v>
      </c>
      <c r="D122" s="12">
        <f t="shared" si="71"/>
        <v>316.80636340776215</v>
      </c>
      <c r="E122" s="12">
        <f t="shared" si="72"/>
        <v>357.76009055935793</v>
      </c>
      <c r="F122" s="12">
        <f t="shared" si="41"/>
        <v>126364.7852725455</v>
      </c>
      <c r="G122" s="1">
        <v>0</v>
      </c>
      <c r="H122" s="12">
        <f t="shared" si="55"/>
        <v>631.507056336093</v>
      </c>
      <c r="I122" s="12">
        <f t="shared" si="56"/>
        <v>296.58375806800802</v>
      </c>
      <c r="J122" s="12">
        <f t="shared" si="57"/>
        <v>334.92329826808498</v>
      </c>
      <c r="K122" s="13">
        <f t="shared" si="42"/>
        <v>118298.57992893513</v>
      </c>
      <c r="L122" s="15">
        <f t="shared" si="43"/>
        <v>0</v>
      </c>
      <c r="M122" s="3">
        <f t="shared" si="44"/>
        <v>220.08707550582784</v>
      </c>
      <c r="N122" s="12">
        <f t="shared" si="45"/>
        <v>674.56645396710928</v>
      </c>
      <c r="O122" s="12">
        <f t="shared" si="58"/>
        <v>285.19291655054957</v>
      </c>
      <c r="P122" s="12">
        <f t="shared" si="59"/>
        <v>389.37353741655977</v>
      </c>
      <c r="Q122" s="13">
        <f t="shared" si="46"/>
        <v>113687.79308280327</v>
      </c>
      <c r="R122" s="14">
        <f t="shared" si="47"/>
        <v>1</v>
      </c>
      <c r="S122" s="2">
        <v>107</v>
      </c>
      <c r="T122" s="12">
        <f t="shared" si="60"/>
        <v>615.68206492481806</v>
      </c>
      <c r="U122" s="12">
        <f t="shared" si="61"/>
        <v>237.12632706146113</v>
      </c>
      <c r="V122" s="12">
        <f t="shared" si="62"/>
        <v>378.55573786335697</v>
      </c>
      <c r="W122" s="12">
        <f t="shared" si="48"/>
        <v>123339.52794637725</v>
      </c>
      <c r="X122" s="78">
        <f t="shared" si="49"/>
        <v>0</v>
      </c>
      <c r="Y122" s="12">
        <f t="shared" si="63"/>
        <v>576.27903664834514</v>
      </c>
      <c r="Z122" s="12">
        <f t="shared" si="64"/>
        <v>221.95048241274642</v>
      </c>
      <c r="AA122" s="12">
        <f t="shared" si="65"/>
        <v>354.32855423559874</v>
      </c>
      <c r="AB122" s="13">
        <f t="shared" si="66"/>
        <v>115445.92313937124</v>
      </c>
      <c r="AC122" s="15">
        <f t="shared" si="50"/>
        <v>0</v>
      </c>
      <c r="AD122" s="3">
        <f t="shared" si="67"/>
        <v>223.26630494952096</v>
      </c>
      <c r="AE122" s="12">
        <f t="shared" si="68"/>
        <v>615.68206492479226</v>
      </c>
      <c r="AF122" s="12">
        <f t="shared" si="69"/>
        <v>214.17979339998303</v>
      </c>
      <c r="AG122" s="12">
        <f t="shared" si="70"/>
        <v>401.5022715248092</v>
      </c>
      <c r="AH122" s="13">
        <f t="shared" si="51"/>
        <v>111344.47689368374</v>
      </c>
      <c r="AI122" s="14">
        <f t="shared" si="52"/>
        <v>1</v>
      </c>
      <c r="AJ122" s="2">
        <f t="shared" si="53"/>
        <v>107</v>
      </c>
      <c r="AK122" s="12">
        <f t="shared" si="37"/>
        <v>-58.884389042302018</v>
      </c>
      <c r="AL122" s="12">
        <f t="shared" si="38"/>
        <v>-79.680036346301023</v>
      </c>
      <c r="AM122" s="12">
        <f t="shared" si="39"/>
        <v>20.795647303999033</v>
      </c>
      <c r="AN122" s="12">
        <f t="shared" si="40"/>
        <v>-3025.2573261682555</v>
      </c>
      <c r="AO122" s="12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70"/>
    </row>
    <row r="123" spans="2:52" x14ac:dyDescent="0.45">
      <c r="B123" s="2">
        <v>108</v>
      </c>
      <c r="C123" s="12">
        <f t="shared" si="54"/>
        <v>674.56645396712008</v>
      </c>
      <c r="D123" s="12">
        <f t="shared" si="71"/>
        <v>315.91196318136377</v>
      </c>
      <c r="E123" s="12">
        <f t="shared" si="72"/>
        <v>358.65449078575631</v>
      </c>
      <c r="F123" s="12">
        <f t="shared" si="41"/>
        <v>126006.13078175974</v>
      </c>
      <c r="G123" s="1">
        <v>0</v>
      </c>
      <c r="H123" s="12">
        <f t="shared" si="55"/>
        <v>631.507056336093</v>
      </c>
      <c r="I123" s="12">
        <f t="shared" si="56"/>
        <v>295.74644982233781</v>
      </c>
      <c r="J123" s="12">
        <f t="shared" si="57"/>
        <v>335.76060651375514</v>
      </c>
      <c r="K123" s="13">
        <f t="shared" si="42"/>
        <v>117962.81932242138</v>
      </c>
      <c r="L123" s="15">
        <f t="shared" si="43"/>
        <v>0</v>
      </c>
      <c r="M123" s="3">
        <f t="shared" si="44"/>
        <v>219.0870755058279</v>
      </c>
      <c r="N123" s="12">
        <f t="shared" si="45"/>
        <v>674.56645396710928</v>
      </c>
      <c r="O123" s="12">
        <f t="shared" si="58"/>
        <v>284.21948270700818</v>
      </c>
      <c r="P123" s="12">
        <f t="shared" si="59"/>
        <v>390.34697126010116</v>
      </c>
      <c r="Q123" s="13">
        <f t="shared" si="46"/>
        <v>113297.44611154316</v>
      </c>
      <c r="R123" s="14">
        <f t="shared" si="47"/>
        <v>1</v>
      </c>
      <c r="S123" s="2">
        <v>108</v>
      </c>
      <c r="T123" s="12">
        <f t="shared" si="60"/>
        <v>615.68206492481829</v>
      </c>
      <c r="U123" s="12">
        <f t="shared" si="61"/>
        <v>236.40076189722308</v>
      </c>
      <c r="V123" s="12">
        <f t="shared" si="62"/>
        <v>379.28130302759519</v>
      </c>
      <c r="W123" s="12">
        <f t="shared" si="48"/>
        <v>122960.24664334964</v>
      </c>
      <c r="X123" s="78">
        <f t="shared" si="49"/>
        <v>0</v>
      </c>
      <c r="Y123" s="12">
        <f t="shared" si="63"/>
        <v>576.27903664834525</v>
      </c>
      <c r="Z123" s="12">
        <f t="shared" si="64"/>
        <v>221.27135268379487</v>
      </c>
      <c r="AA123" s="12">
        <f t="shared" si="65"/>
        <v>355.00768396455038</v>
      </c>
      <c r="AB123" s="13">
        <f t="shared" si="66"/>
        <v>115090.91545540669</v>
      </c>
      <c r="AC123" s="15">
        <f t="shared" si="50"/>
        <v>0</v>
      </c>
      <c r="AD123" s="3">
        <f t="shared" si="67"/>
        <v>222.26630494952082</v>
      </c>
      <c r="AE123" s="12">
        <f t="shared" si="68"/>
        <v>615.68206492479248</v>
      </c>
      <c r="AF123" s="12">
        <f t="shared" si="69"/>
        <v>213.41024737956047</v>
      </c>
      <c r="AG123" s="12">
        <f t="shared" si="70"/>
        <v>402.27181754523201</v>
      </c>
      <c r="AH123" s="13">
        <f t="shared" si="51"/>
        <v>110942.2050761385</v>
      </c>
      <c r="AI123" s="14">
        <f t="shared" si="52"/>
        <v>1</v>
      </c>
      <c r="AJ123" s="2">
        <f t="shared" si="53"/>
        <v>108</v>
      </c>
      <c r="AK123" s="12">
        <f t="shared" si="37"/>
        <v>-58.884389042301791</v>
      </c>
      <c r="AL123" s="12">
        <f t="shared" si="38"/>
        <v>-79.511201284140697</v>
      </c>
      <c r="AM123" s="12">
        <f t="shared" si="39"/>
        <v>20.626812241838877</v>
      </c>
      <c r="AN123" s="12">
        <f t="shared" si="40"/>
        <v>-3045.8841384100961</v>
      </c>
      <c r="AO123" s="12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70"/>
    </row>
    <row r="124" spans="2:52" x14ac:dyDescent="0.45">
      <c r="B124" s="2">
        <v>109</v>
      </c>
      <c r="C124" s="12">
        <f t="shared" si="54"/>
        <v>674.56645396712008</v>
      </c>
      <c r="D124" s="12">
        <f t="shared" si="71"/>
        <v>315.01532695439937</v>
      </c>
      <c r="E124" s="12">
        <f t="shared" si="72"/>
        <v>359.55112701272077</v>
      </c>
      <c r="F124" s="12">
        <f t="shared" si="41"/>
        <v>125646.57965474702</v>
      </c>
      <c r="G124" s="1">
        <v>0</v>
      </c>
      <c r="H124" s="12">
        <f t="shared" si="55"/>
        <v>631.50705633609311</v>
      </c>
      <c r="I124" s="12">
        <f t="shared" si="56"/>
        <v>294.90704830605347</v>
      </c>
      <c r="J124" s="12">
        <f t="shared" si="57"/>
        <v>336.6000080300397</v>
      </c>
      <c r="K124" s="13">
        <f t="shared" si="42"/>
        <v>117626.21931439133</v>
      </c>
      <c r="L124" s="15">
        <f t="shared" si="43"/>
        <v>0</v>
      </c>
      <c r="M124" s="3">
        <f t="shared" si="44"/>
        <v>218.08707550582793</v>
      </c>
      <c r="N124" s="12">
        <f t="shared" si="45"/>
        <v>674.56645396710917</v>
      </c>
      <c r="O124" s="12">
        <f t="shared" si="58"/>
        <v>283.24361527885793</v>
      </c>
      <c r="P124" s="12">
        <f t="shared" si="59"/>
        <v>391.32283868825124</v>
      </c>
      <c r="Q124" s="13">
        <f t="shared" si="46"/>
        <v>112906.12327285491</v>
      </c>
      <c r="R124" s="14">
        <f t="shared" si="47"/>
        <v>1</v>
      </c>
      <c r="S124" s="2">
        <v>109</v>
      </c>
      <c r="T124" s="12">
        <f t="shared" si="60"/>
        <v>615.68206492481806</v>
      </c>
      <c r="U124" s="12">
        <f t="shared" si="61"/>
        <v>235.67380606642013</v>
      </c>
      <c r="V124" s="12">
        <f t="shared" si="62"/>
        <v>380.00825885839794</v>
      </c>
      <c r="W124" s="12">
        <f t="shared" si="48"/>
        <v>122580.23838449124</v>
      </c>
      <c r="X124" s="78">
        <f t="shared" si="49"/>
        <v>0</v>
      </c>
      <c r="Y124" s="12">
        <f t="shared" si="63"/>
        <v>576.27903664834514</v>
      </c>
      <c r="Z124" s="12">
        <f t="shared" si="64"/>
        <v>220.59092128952952</v>
      </c>
      <c r="AA124" s="12">
        <f t="shared" si="65"/>
        <v>355.68811535881576</v>
      </c>
      <c r="AB124" s="13">
        <f t="shared" si="66"/>
        <v>114735.22734004787</v>
      </c>
      <c r="AC124" s="15">
        <f t="shared" si="50"/>
        <v>0</v>
      </c>
      <c r="AD124" s="3">
        <f t="shared" si="67"/>
        <v>221.26630494952096</v>
      </c>
      <c r="AE124" s="12">
        <f t="shared" si="68"/>
        <v>615.68206492479226</v>
      </c>
      <c r="AF124" s="12">
        <f t="shared" si="69"/>
        <v>212.63922639593216</v>
      </c>
      <c r="AG124" s="12">
        <f t="shared" si="70"/>
        <v>403.04283852886005</v>
      </c>
      <c r="AH124" s="13">
        <f t="shared" si="51"/>
        <v>110539.16223760965</v>
      </c>
      <c r="AI124" s="14">
        <f t="shared" si="52"/>
        <v>1</v>
      </c>
      <c r="AJ124" s="2">
        <f t="shared" si="53"/>
        <v>109</v>
      </c>
      <c r="AK124" s="12">
        <f t="shared" si="37"/>
        <v>-58.884389042302018</v>
      </c>
      <c r="AL124" s="12">
        <f t="shared" si="38"/>
        <v>-79.341520887979243</v>
      </c>
      <c r="AM124" s="12">
        <f t="shared" si="39"/>
        <v>20.457131845677168</v>
      </c>
      <c r="AN124" s="12">
        <f t="shared" si="40"/>
        <v>-3066.3412702557835</v>
      </c>
      <c r="AO124" s="12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70"/>
    </row>
    <row r="125" spans="2:52" x14ac:dyDescent="0.45">
      <c r="B125" s="2">
        <v>110</v>
      </c>
      <c r="C125" s="12">
        <f t="shared" si="54"/>
        <v>674.56645396712008</v>
      </c>
      <c r="D125" s="12">
        <f t="shared" si="71"/>
        <v>314.11644913686763</v>
      </c>
      <c r="E125" s="12">
        <f t="shared" si="72"/>
        <v>360.45000483025251</v>
      </c>
      <c r="F125" s="12">
        <f t="shared" si="41"/>
        <v>125286.12964991677</v>
      </c>
      <c r="G125" s="1">
        <v>0</v>
      </c>
      <c r="H125" s="12">
        <f t="shared" si="55"/>
        <v>631.507056336093</v>
      </c>
      <c r="I125" s="12">
        <f t="shared" si="56"/>
        <v>294.06554828597831</v>
      </c>
      <c r="J125" s="12">
        <f t="shared" si="57"/>
        <v>337.44150805011463</v>
      </c>
      <c r="K125" s="13">
        <f t="shared" si="42"/>
        <v>117288.77780634121</v>
      </c>
      <c r="L125" s="15">
        <f t="shared" si="43"/>
        <v>0</v>
      </c>
      <c r="M125" s="3">
        <f>+(IF(ISERROR(NPER($E$3/12,-C125,Q124)),0,NPER($E$3/12,-C125,Q124)))</f>
        <v>217.08707550582787</v>
      </c>
      <c r="N125" s="12">
        <f t="shared" si="45"/>
        <v>674.56645396710928</v>
      </c>
      <c r="O125" s="12">
        <f t="shared" si="58"/>
        <v>282.26530818213729</v>
      </c>
      <c r="P125" s="12">
        <f t="shared" si="59"/>
        <v>392.30114578497199</v>
      </c>
      <c r="Q125" s="13">
        <f t="shared" si="46"/>
        <v>112513.82212706993</v>
      </c>
      <c r="R125" s="14">
        <f>+IF(M125&lt;1,M125,B126-B125)</f>
        <v>1</v>
      </c>
      <c r="S125" s="2">
        <v>110</v>
      </c>
      <c r="T125" s="12">
        <f t="shared" si="60"/>
        <v>615.68206492481818</v>
      </c>
      <c r="U125" s="12">
        <f t="shared" si="61"/>
        <v>234.9454569036082</v>
      </c>
      <c r="V125" s="12">
        <f t="shared" si="62"/>
        <v>380.73660802120992</v>
      </c>
      <c r="W125" s="12">
        <f t="shared" si="48"/>
        <v>122199.50177647003</v>
      </c>
      <c r="X125" s="78">
        <f t="shared" si="49"/>
        <v>0</v>
      </c>
      <c r="Y125" s="12">
        <f t="shared" si="63"/>
        <v>576.27903664834525</v>
      </c>
      <c r="Z125" s="12">
        <f t="shared" si="64"/>
        <v>219.90918573509177</v>
      </c>
      <c r="AA125" s="12">
        <f t="shared" si="65"/>
        <v>356.36985091325352</v>
      </c>
      <c r="AB125" s="13">
        <f t="shared" si="66"/>
        <v>114378.85748913462</v>
      </c>
      <c r="AC125" s="15">
        <f t="shared" si="50"/>
        <v>0</v>
      </c>
      <c r="AD125" s="3">
        <f t="shared" si="67"/>
        <v>220.26630494952084</v>
      </c>
      <c r="AE125" s="12">
        <f t="shared" si="68"/>
        <v>615.68206492479248</v>
      </c>
      <c r="AF125" s="12">
        <f t="shared" si="69"/>
        <v>211.86672762208514</v>
      </c>
      <c r="AG125" s="12">
        <f t="shared" si="70"/>
        <v>403.81533730270735</v>
      </c>
      <c r="AH125" s="13">
        <f t="shared" si="51"/>
        <v>110135.34690030695</v>
      </c>
      <c r="AI125" s="14">
        <f>+IF(AD125&lt;1,AD125,S126-S125)</f>
        <v>1</v>
      </c>
      <c r="AJ125" s="2">
        <f t="shared" si="53"/>
        <v>110</v>
      </c>
      <c r="AK125" s="12">
        <f t="shared" si="37"/>
        <v>-58.884389042301905</v>
      </c>
      <c r="AL125" s="12">
        <f t="shared" si="38"/>
        <v>-79.170992233259426</v>
      </c>
      <c r="AM125" s="12">
        <f t="shared" si="39"/>
        <v>20.286603190957408</v>
      </c>
      <c r="AN125" s="12">
        <f t="shared" si="40"/>
        <v>-3086.6278734467342</v>
      </c>
      <c r="AO125" s="12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70"/>
    </row>
    <row r="126" spans="2:52" x14ac:dyDescent="0.45">
      <c r="B126" s="2">
        <v>111</v>
      </c>
      <c r="C126" s="12">
        <f t="shared" si="54"/>
        <v>674.5664539671202</v>
      </c>
      <c r="D126" s="12">
        <f t="shared" si="71"/>
        <v>313.21532412479195</v>
      </c>
      <c r="E126" s="12">
        <f t="shared" si="72"/>
        <v>361.35112984232813</v>
      </c>
      <c r="F126" s="12">
        <f t="shared" si="41"/>
        <v>124924.77852007444</v>
      </c>
      <c r="G126" s="1">
        <v>0</v>
      </c>
      <c r="H126" s="12">
        <f t="shared" si="55"/>
        <v>631.50705633609311</v>
      </c>
      <c r="I126" s="12">
        <f t="shared" si="56"/>
        <v>293.22194451585301</v>
      </c>
      <c r="J126" s="12">
        <f t="shared" si="57"/>
        <v>338.28511182023999</v>
      </c>
      <c r="K126" s="13">
        <f t="shared" si="42"/>
        <v>116950.49269452097</v>
      </c>
      <c r="L126" s="15">
        <f t="shared" si="43"/>
        <v>0</v>
      </c>
      <c r="M126" s="3">
        <f t="shared" si="44"/>
        <v>216.08707550582781</v>
      </c>
      <c r="N126" s="12">
        <f t="shared" si="45"/>
        <v>674.56645396710928</v>
      </c>
      <c r="O126" s="12">
        <f t="shared" si="58"/>
        <v>281.2845553176748</v>
      </c>
      <c r="P126" s="12">
        <f t="shared" si="59"/>
        <v>393.28189864943454</v>
      </c>
      <c r="Q126" s="13">
        <f t="shared" si="46"/>
        <v>112120.54022842049</v>
      </c>
      <c r="R126" s="14">
        <f t="shared" ref="R126:R189" si="73">+IF(M126&lt;1,M126,B127-B126)</f>
        <v>1</v>
      </c>
      <c r="S126" s="2">
        <v>111</v>
      </c>
      <c r="T126" s="12">
        <f t="shared" si="60"/>
        <v>615.68206492481806</v>
      </c>
      <c r="U126" s="12">
        <f t="shared" si="61"/>
        <v>234.21571173823418</v>
      </c>
      <c r="V126" s="12">
        <f t="shared" si="62"/>
        <v>381.46635318658389</v>
      </c>
      <c r="W126" s="12">
        <f t="shared" si="48"/>
        <v>121818.03542328345</v>
      </c>
      <c r="X126" s="78">
        <f t="shared" si="49"/>
        <v>0</v>
      </c>
      <c r="Y126" s="12">
        <f t="shared" si="63"/>
        <v>576.27903664834514</v>
      </c>
      <c r="Z126" s="12">
        <f t="shared" si="64"/>
        <v>219.22614352084133</v>
      </c>
      <c r="AA126" s="12">
        <f t="shared" si="65"/>
        <v>357.05289312750386</v>
      </c>
      <c r="AB126" s="13">
        <f t="shared" si="66"/>
        <v>114021.80459600712</v>
      </c>
      <c r="AC126" s="15">
        <f t="shared" si="50"/>
        <v>0</v>
      </c>
      <c r="AD126" s="3">
        <f t="shared" si="67"/>
        <v>219.26630494952101</v>
      </c>
      <c r="AE126" s="12">
        <f t="shared" si="68"/>
        <v>615.68206492479214</v>
      </c>
      <c r="AF126" s="12">
        <f t="shared" si="69"/>
        <v>211.09274822558831</v>
      </c>
      <c r="AG126" s="12">
        <f t="shared" si="70"/>
        <v>404.58931669920383</v>
      </c>
      <c r="AH126" s="13">
        <f t="shared" si="51"/>
        <v>109730.75758360774</v>
      </c>
      <c r="AI126" s="14">
        <f t="shared" ref="AI126:AI189" si="74">+IF(AD126&lt;1,AD126,S127-S126)</f>
        <v>1</v>
      </c>
      <c r="AJ126" s="2">
        <f t="shared" si="53"/>
        <v>111</v>
      </c>
      <c r="AK126" s="12">
        <f t="shared" si="37"/>
        <v>-58.884389042302132</v>
      </c>
      <c r="AL126" s="12">
        <f t="shared" si="38"/>
        <v>-78.999612386557772</v>
      </c>
      <c r="AM126" s="12">
        <f t="shared" si="39"/>
        <v>20.115223344255753</v>
      </c>
      <c r="AN126" s="12">
        <f t="shared" si="40"/>
        <v>-3106.7430967909895</v>
      </c>
      <c r="AO126" s="12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70"/>
    </row>
    <row r="127" spans="2:52" x14ac:dyDescent="0.45">
      <c r="B127" s="2">
        <v>112</v>
      </c>
      <c r="C127" s="12">
        <f t="shared" si="54"/>
        <v>674.56645396712008</v>
      </c>
      <c r="D127" s="12">
        <f t="shared" si="71"/>
        <v>312.31194630018609</v>
      </c>
      <c r="E127" s="12">
        <f t="shared" si="72"/>
        <v>362.25450766693393</v>
      </c>
      <c r="F127" s="12">
        <f t="shared" si="41"/>
        <v>124562.52401240751</v>
      </c>
      <c r="G127" s="1">
        <v>0</v>
      </c>
      <c r="H127" s="12">
        <f t="shared" si="55"/>
        <v>631.507056336093</v>
      </c>
      <c r="I127" s="12">
        <f t="shared" si="56"/>
        <v>292.37623173630243</v>
      </c>
      <c r="J127" s="12">
        <f t="shared" si="57"/>
        <v>339.13082459979051</v>
      </c>
      <c r="K127" s="13">
        <f t="shared" si="42"/>
        <v>116611.36186992118</v>
      </c>
      <c r="L127" s="15">
        <f t="shared" si="43"/>
        <v>0</v>
      </c>
      <c r="M127" s="3">
        <f t="shared" si="44"/>
        <v>215.08707550582784</v>
      </c>
      <c r="N127" s="12">
        <f t="shared" si="45"/>
        <v>674.56645396710928</v>
      </c>
      <c r="O127" s="12">
        <f t="shared" si="58"/>
        <v>280.30135057105122</v>
      </c>
      <c r="P127" s="12">
        <f t="shared" si="59"/>
        <v>394.26510339605807</v>
      </c>
      <c r="Q127" s="13">
        <f t="shared" si="46"/>
        <v>111726.27512502443</v>
      </c>
      <c r="R127" s="14">
        <f t="shared" si="73"/>
        <v>1</v>
      </c>
      <c r="S127" s="2">
        <v>112</v>
      </c>
      <c r="T127" s="12">
        <f t="shared" si="60"/>
        <v>615.68206492481806</v>
      </c>
      <c r="U127" s="12">
        <f t="shared" si="61"/>
        <v>233.48456789462659</v>
      </c>
      <c r="V127" s="12">
        <f t="shared" si="62"/>
        <v>382.19749703019147</v>
      </c>
      <c r="W127" s="12">
        <f t="shared" si="48"/>
        <v>121435.83792625325</v>
      </c>
      <c r="X127" s="78">
        <f t="shared" si="49"/>
        <v>0</v>
      </c>
      <c r="Y127" s="12">
        <f t="shared" si="63"/>
        <v>576.27903664834514</v>
      </c>
      <c r="Z127" s="12">
        <f t="shared" si="64"/>
        <v>218.54179214234696</v>
      </c>
      <c r="AA127" s="12">
        <f t="shared" si="65"/>
        <v>357.73724450599826</v>
      </c>
      <c r="AB127" s="13">
        <f t="shared" si="66"/>
        <v>113664.06735150111</v>
      </c>
      <c r="AC127" s="15">
        <f t="shared" si="50"/>
        <v>0</v>
      </c>
      <c r="AD127" s="3">
        <f t="shared" si="67"/>
        <v>218.26630494952101</v>
      </c>
      <c r="AE127" s="12">
        <f t="shared" si="68"/>
        <v>615.68206492479203</v>
      </c>
      <c r="AF127" s="12">
        <f t="shared" si="69"/>
        <v>210.31728536858151</v>
      </c>
      <c r="AG127" s="12">
        <f t="shared" si="70"/>
        <v>405.36477955621058</v>
      </c>
      <c r="AH127" s="13">
        <f t="shared" si="51"/>
        <v>109325.39280405153</v>
      </c>
      <c r="AI127" s="14">
        <f t="shared" si="74"/>
        <v>1</v>
      </c>
      <c r="AJ127" s="2">
        <f t="shared" si="53"/>
        <v>112</v>
      </c>
      <c r="AK127" s="12">
        <f t="shared" si="37"/>
        <v>-58.884389042302018</v>
      </c>
      <c r="AL127" s="12">
        <f t="shared" si="38"/>
        <v>-78.8273784055595</v>
      </c>
      <c r="AM127" s="12">
        <f t="shared" si="39"/>
        <v>19.942989363257539</v>
      </c>
      <c r="AN127" s="12">
        <f t="shared" si="40"/>
        <v>-3126.6860861542518</v>
      </c>
      <c r="AO127" s="12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70"/>
    </row>
    <row r="128" spans="2:52" x14ac:dyDescent="0.45">
      <c r="B128" s="2">
        <v>113</v>
      </c>
      <c r="C128" s="12">
        <f t="shared" si="54"/>
        <v>674.56645396711986</v>
      </c>
      <c r="D128" s="12">
        <f t="shared" si="71"/>
        <v>311.40631003101873</v>
      </c>
      <c r="E128" s="12">
        <f t="shared" si="72"/>
        <v>363.16014393610118</v>
      </c>
      <c r="F128" s="12">
        <f t="shared" si="41"/>
        <v>124199.36386847141</v>
      </c>
      <c r="G128" s="1">
        <v>0</v>
      </c>
      <c r="H128" s="12">
        <f t="shared" si="55"/>
        <v>631.507056336093</v>
      </c>
      <c r="I128" s="12">
        <f t="shared" si="56"/>
        <v>291.52840467480297</v>
      </c>
      <c r="J128" s="12">
        <f t="shared" si="57"/>
        <v>339.97865166128997</v>
      </c>
      <c r="K128" s="13">
        <f t="shared" si="42"/>
        <v>116271.38321825989</v>
      </c>
      <c r="L128" s="15">
        <f t="shared" si="43"/>
        <v>0</v>
      </c>
      <c r="M128" s="3">
        <f t="shared" si="44"/>
        <v>214.08707550582793</v>
      </c>
      <c r="N128" s="12">
        <f t="shared" si="45"/>
        <v>674.56645396710906</v>
      </c>
      <c r="O128" s="12">
        <f t="shared" si="58"/>
        <v>279.31568781256107</v>
      </c>
      <c r="P128" s="12">
        <f t="shared" si="59"/>
        <v>395.25076615454799</v>
      </c>
      <c r="Q128" s="13">
        <f t="shared" si="46"/>
        <v>111331.02435886988</v>
      </c>
      <c r="R128" s="14">
        <f t="shared" si="73"/>
        <v>1</v>
      </c>
      <c r="S128" s="2">
        <v>113</v>
      </c>
      <c r="T128" s="12">
        <f t="shared" si="60"/>
        <v>615.68206492481806</v>
      </c>
      <c r="U128" s="12">
        <f t="shared" si="61"/>
        <v>232.75202269198536</v>
      </c>
      <c r="V128" s="12">
        <f t="shared" si="62"/>
        <v>382.93004223283265</v>
      </c>
      <c r="W128" s="12">
        <f t="shared" si="48"/>
        <v>121052.90788402042</v>
      </c>
      <c r="X128" s="78">
        <f t="shared" si="49"/>
        <v>0</v>
      </c>
      <c r="Y128" s="12">
        <f t="shared" si="63"/>
        <v>576.27903664834514</v>
      </c>
      <c r="Z128" s="12">
        <f t="shared" si="64"/>
        <v>217.85612909037712</v>
      </c>
      <c r="AA128" s="12">
        <f t="shared" si="65"/>
        <v>358.42290755796802</v>
      </c>
      <c r="AB128" s="13">
        <f t="shared" si="66"/>
        <v>113305.64444394315</v>
      </c>
      <c r="AC128" s="15">
        <f t="shared" si="50"/>
        <v>0</v>
      </c>
      <c r="AD128" s="3">
        <f t="shared" si="67"/>
        <v>217.26630494952104</v>
      </c>
      <c r="AE128" s="12">
        <f t="shared" si="68"/>
        <v>615.68206492479214</v>
      </c>
      <c r="AF128" s="12">
        <f t="shared" si="69"/>
        <v>209.54033620776542</v>
      </c>
      <c r="AG128" s="12">
        <f t="shared" si="70"/>
        <v>406.14172871702669</v>
      </c>
      <c r="AH128" s="13">
        <f t="shared" si="51"/>
        <v>108919.2510753345</v>
      </c>
      <c r="AI128" s="14">
        <f t="shared" si="74"/>
        <v>1</v>
      </c>
      <c r="AJ128" s="2">
        <f t="shared" si="53"/>
        <v>113</v>
      </c>
      <c r="AK128" s="12">
        <f t="shared" si="37"/>
        <v>-58.884389042301791</v>
      </c>
      <c r="AL128" s="12">
        <f t="shared" si="38"/>
        <v>-78.654287339033374</v>
      </c>
      <c r="AM128" s="12">
        <f t="shared" si="39"/>
        <v>19.769898296731469</v>
      </c>
      <c r="AN128" s="12">
        <f t="shared" si="40"/>
        <v>-3146.4559844509931</v>
      </c>
      <c r="AO128" s="12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70"/>
    </row>
    <row r="129" spans="2:52" x14ac:dyDescent="0.45">
      <c r="B129" s="2">
        <v>114</v>
      </c>
      <c r="C129" s="12">
        <f t="shared" si="54"/>
        <v>674.56645396712008</v>
      </c>
      <c r="D129" s="12">
        <f t="shared" si="71"/>
        <v>310.49840967117854</v>
      </c>
      <c r="E129" s="12">
        <f t="shared" si="72"/>
        <v>364.06804429594149</v>
      </c>
      <c r="F129" s="12">
        <f t="shared" si="41"/>
        <v>123835.29582417547</v>
      </c>
      <c r="G129" s="1">
        <v>0</v>
      </c>
      <c r="H129" s="12">
        <f t="shared" si="55"/>
        <v>631.507056336093</v>
      </c>
      <c r="I129" s="12">
        <f t="shared" si="56"/>
        <v>290.67845804564973</v>
      </c>
      <c r="J129" s="12">
        <f t="shared" si="57"/>
        <v>340.82859829044321</v>
      </c>
      <c r="K129" s="13">
        <f t="shared" si="42"/>
        <v>115930.55461996944</v>
      </c>
      <c r="L129" s="15">
        <f t="shared" si="43"/>
        <v>0</v>
      </c>
      <c r="M129" s="3">
        <f t="shared" si="44"/>
        <v>213.08707550582781</v>
      </c>
      <c r="N129" s="12">
        <f t="shared" si="45"/>
        <v>674.56645396710928</v>
      </c>
      <c r="O129" s="12">
        <f t="shared" si="58"/>
        <v>278.32756089717469</v>
      </c>
      <c r="P129" s="12">
        <f t="shared" si="59"/>
        <v>396.23889306993459</v>
      </c>
      <c r="Q129" s="13">
        <f t="shared" si="46"/>
        <v>110934.78546579994</v>
      </c>
      <c r="R129" s="14">
        <f t="shared" si="73"/>
        <v>1</v>
      </c>
      <c r="S129" s="2">
        <v>114</v>
      </c>
      <c r="T129" s="12">
        <f t="shared" si="60"/>
        <v>615.68206492481818</v>
      </c>
      <c r="U129" s="12">
        <f t="shared" si="61"/>
        <v>232.01807344437245</v>
      </c>
      <c r="V129" s="12">
        <f t="shared" si="62"/>
        <v>383.66399148044565</v>
      </c>
      <c r="W129" s="12">
        <f t="shared" si="48"/>
        <v>120669.24389253998</v>
      </c>
      <c r="X129" s="78">
        <f t="shared" si="49"/>
        <v>0</v>
      </c>
      <c r="Y129" s="12">
        <f t="shared" si="63"/>
        <v>576.27903664834525</v>
      </c>
      <c r="Z129" s="12">
        <f t="shared" si="64"/>
        <v>217.16915185089104</v>
      </c>
      <c r="AA129" s="12">
        <f t="shared" si="65"/>
        <v>359.10988479745424</v>
      </c>
      <c r="AB129" s="13">
        <f t="shared" si="66"/>
        <v>112946.5345591457</v>
      </c>
      <c r="AC129" s="15">
        <f t="shared" si="50"/>
        <v>0</v>
      </c>
      <c r="AD129" s="3">
        <f t="shared" si="67"/>
        <v>216.26630494952093</v>
      </c>
      <c r="AE129" s="12">
        <f t="shared" si="68"/>
        <v>615.68206492479226</v>
      </c>
      <c r="AF129" s="12">
        <f t="shared" si="69"/>
        <v>208.7618978943911</v>
      </c>
      <c r="AG129" s="12">
        <f t="shared" si="70"/>
        <v>406.92016703040122</v>
      </c>
      <c r="AH129" s="13">
        <f t="shared" si="51"/>
        <v>108512.33090830409</v>
      </c>
      <c r="AI129" s="14">
        <f t="shared" si="74"/>
        <v>1</v>
      </c>
      <c r="AJ129" s="2">
        <f t="shared" si="53"/>
        <v>114</v>
      </c>
      <c r="AK129" s="12">
        <f t="shared" si="37"/>
        <v>-58.884389042301905</v>
      </c>
      <c r="AL129" s="12">
        <f t="shared" si="38"/>
        <v>-78.480336226806088</v>
      </c>
      <c r="AM129" s="12">
        <f t="shared" si="39"/>
        <v>19.595947184504155</v>
      </c>
      <c r="AN129" s="12">
        <f t="shared" si="40"/>
        <v>-3166.0519316354912</v>
      </c>
      <c r="AO129" s="12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70"/>
    </row>
    <row r="130" spans="2:52" x14ac:dyDescent="0.45">
      <c r="B130" s="2">
        <v>115</v>
      </c>
      <c r="C130" s="12">
        <f t="shared" si="54"/>
        <v>674.5664539671202</v>
      </c>
      <c r="D130" s="12">
        <f t="shared" si="71"/>
        <v>309.58823956043864</v>
      </c>
      <c r="E130" s="12">
        <f t="shared" si="72"/>
        <v>364.97821440668145</v>
      </c>
      <c r="F130" s="12">
        <f t="shared" si="41"/>
        <v>123470.31760976878</v>
      </c>
      <c r="G130" s="1">
        <v>0</v>
      </c>
      <c r="H130" s="12">
        <f t="shared" si="55"/>
        <v>631.50705633609311</v>
      </c>
      <c r="I130" s="12">
        <f t="shared" si="56"/>
        <v>289.8263865499236</v>
      </c>
      <c r="J130" s="12">
        <f t="shared" si="57"/>
        <v>341.68066978616946</v>
      </c>
      <c r="K130" s="13">
        <f t="shared" si="42"/>
        <v>115588.87395018326</v>
      </c>
      <c r="L130" s="15">
        <f t="shared" si="43"/>
        <v>0</v>
      </c>
      <c r="M130" s="3">
        <f t="shared" si="44"/>
        <v>212.08707550582784</v>
      </c>
      <c r="N130" s="12">
        <f t="shared" si="45"/>
        <v>674.56645396710928</v>
      </c>
      <c r="O130" s="12">
        <f t="shared" si="58"/>
        <v>277.33696366449988</v>
      </c>
      <c r="P130" s="12">
        <f t="shared" si="59"/>
        <v>397.22949030260941</v>
      </c>
      <c r="Q130" s="13">
        <f t="shared" si="46"/>
        <v>110537.55597549734</v>
      </c>
      <c r="R130" s="14">
        <f t="shared" si="73"/>
        <v>1</v>
      </c>
      <c r="S130" s="2">
        <v>115</v>
      </c>
      <c r="T130" s="12">
        <f t="shared" si="60"/>
        <v>615.68206492481818</v>
      </c>
      <c r="U130" s="12">
        <f t="shared" si="61"/>
        <v>231.2827174607016</v>
      </c>
      <c r="V130" s="12">
        <f t="shared" si="62"/>
        <v>384.39934746411654</v>
      </c>
      <c r="W130" s="12">
        <f t="shared" si="48"/>
        <v>120284.84454507586</v>
      </c>
      <c r="X130" s="78">
        <f t="shared" si="49"/>
        <v>0</v>
      </c>
      <c r="Y130" s="12">
        <f t="shared" si="63"/>
        <v>576.27903664834525</v>
      </c>
      <c r="Z130" s="12">
        <f t="shared" si="64"/>
        <v>216.48085790502924</v>
      </c>
      <c r="AA130" s="12">
        <f t="shared" si="65"/>
        <v>359.79817874331604</v>
      </c>
      <c r="AB130" s="13">
        <f t="shared" si="66"/>
        <v>112586.73638040239</v>
      </c>
      <c r="AC130" s="15">
        <f t="shared" si="50"/>
        <v>0</v>
      </c>
      <c r="AD130" s="3">
        <f t="shared" si="67"/>
        <v>215.2663049495209</v>
      </c>
      <c r="AE130" s="12">
        <f t="shared" si="68"/>
        <v>615.68206492479226</v>
      </c>
      <c r="AF130" s="12">
        <f t="shared" si="69"/>
        <v>207.9819675742495</v>
      </c>
      <c r="AG130" s="12">
        <f t="shared" si="70"/>
        <v>407.70009735054282</v>
      </c>
      <c r="AH130" s="13">
        <f t="shared" si="51"/>
        <v>108104.63081095355</v>
      </c>
      <c r="AI130" s="14">
        <f t="shared" si="74"/>
        <v>1</v>
      </c>
      <c r="AJ130" s="2">
        <f t="shared" si="53"/>
        <v>115</v>
      </c>
      <c r="AK130" s="12">
        <f t="shared" si="37"/>
        <v>-58.884389042302018</v>
      </c>
      <c r="AL130" s="12">
        <f t="shared" si="38"/>
        <v>-78.305522099737033</v>
      </c>
      <c r="AM130" s="12">
        <f t="shared" si="39"/>
        <v>19.4211330574351</v>
      </c>
      <c r="AN130" s="12">
        <f t="shared" si="40"/>
        <v>-3185.4730646929238</v>
      </c>
      <c r="AO130" s="12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70"/>
    </row>
    <row r="131" spans="2:52" x14ac:dyDescent="0.45">
      <c r="B131" s="2">
        <v>116</v>
      </c>
      <c r="C131" s="12">
        <f t="shared" si="54"/>
        <v>674.5664539671202</v>
      </c>
      <c r="D131" s="12">
        <f t="shared" si="71"/>
        <v>308.67579402442198</v>
      </c>
      <c r="E131" s="12">
        <f t="shared" si="72"/>
        <v>365.89065994269816</v>
      </c>
      <c r="F131" s="12">
        <f t="shared" si="41"/>
        <v>123104.42694982608</v>
      </c>
      <c r="G131" s="1">
        <v>0</v>
      </c>
      <c r="H131" s="12">
        <f t="shared" si="55"/>
        <v>631.507056336093</v>
      </c>
      <c r="I131" s="12">
        <f t="shared" si="56"/>
        <v>288.97218487545814</v>
      </c>
      <c r="J131" s="12">
        <f t="shared" si="57"/>
        <v>342.5348714606348</v>
      </c>
      <c r="K131" s="13">
        <f t="shared" si="42"/>
        <v>115246.33907872262</v>
      </c>
      <c r="L131" s="15">
        <f t="shared" si="43"/>
        <v>0</v>
      </c>
      <c r="M131" s="3">
        <f t="shared" si="44"/>
        <v>211.08707550582784</v>
      </c>
      <c r="N131" s="12">
        <f t="shared" si="45"/>
        <v>674.56645396710928</v>
      </c>
      <c r="O131" s="12">
        <f t="shared" si="58"/>
        <v>276.34388993874336</v>
      </c>
      <c r="P131" s="12">
        <f t="shared" si="59"/>
        <v>398.22256402836598</v>
      </c>
      <c r="Q131" s="13">
        <f t="shared" si="46"/>
        <v>110139.33341146896</v>
      </c>
      <c r="R131" s="14">
        <f t="shared" si="73"/>
        <v>1</v>
      </c>
      <c r="S131" s="2">
        <v>116</v>
      </c>
      <c r="T131" s="12">
        <f t="shared" si="60"/>
        <v>615.68206492481818</v>
      </c>
      <c r="U131" s="12">
        <f t="shared" si="61"/>
        <v>230.54595204472872</v>
      </c>
      <c r="V131" s="12">
        <f t="shared" si="62"/>
        <v>385.1361128800894</v>
      </c>
      <c r="W131" s="12">
        <f t="shared" si="48"/>
        <v>119899.70843219577</v>
      </c>
      <c r="X131" s="78">
        <f t="shared" si="49"/>
        <v>0</v>
      </c>
      <c r="Y131" s="12">
        <f t="shared" si="63"/>
        <v>576.27903664834525</v>
      </c>
      <c r="Z131" s="12">
        <f t="shared" si="64"/>
        <v>215.79124472910456</v>
      </c>
      <c r="AA131" s="12">
        <f t="shared" si="65"/>
        <v>360.48779191924069</v>
      </c>
      <c r="AB131" s="13">
        <f t="shared" si="66"/>
        <v>112226.24858848315</v>
      </c>
      <c r="AC131" s="15">
        <f t="shared" si="50"/>
        <v>0</v>
      </c>
      <c r="AD131" s="3">
        <f t="shared" si="67"/>
        <v>214.26630494952093</v>
      </c>
      <c r="AE131" s="12">
        <f t="shared" si="68"/>
        <v>615.68206492479226</v>
      </c>
      <c r="AF131" s="12">
        <f t="shared" si="69"/>
        <v>207.20054238766096</v>
      </c>
      <c r="AG131" s="12">
        <f t="shared" si="70"/>
        <v>408.48152253713135</v>
      </c>
      <c r="AH131" s="13">
        <f t="shared" si="51"/>
        <v>107696.14928841642</v>
      </c>
      <c r="AI131" s="14">
        <f t="shared" si="74"/>
        <v>1</v>
      </c>
      <c r="AJ131" s="2">
        <f t="shared" si="53"/>
        <v>116</v>
      </c>
      <c r="AK131" s="12">
        <f t="shared" si="37"/>
        <v>-58.884389042302018</v>
      </c>
      <c r="AL131" s="12">
        <f t="shared" si="38"/>
        <v>-78.129841979693254</v>
      </c>
      <c r="AM131" s="12">
        <f t="shared" si="39"/>
        <v>19.245452937391235</v>
      </c>
      <c r="AN131" s="12">
        <f t="shared" si="40"/>
        <v>-3204.7185176303174</v>
      </c>
      <c r="AO131" s="12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70"/>
    </row>
    <row r="132" spans="2:52" x14ac:dyDescent="0.45">
      <c r="B132" s="2">
        <v>117</v>
      </c>
      <c r="C132" s="12">
        <f t="shared" si="54"/>
        <v>674.56645396712008</v>
      </c>
      <c r="D132" s="12">
        <f t="shared" si="71"/>
        <v>307.76106737456519</v>
      </c>
      <c r="E132" s="12">
        <f t="shared" si="72"/>
        <v>366.80538659255484</v>
      </c>
      <c r="F132" s="12">
        <f t="shared" si="41"/>
        <v>122737.62156323352</v>
      </c>
      <c r="G132" s="1">
        <v>0</v>
      </c>
      <c r="H132" s="12">
        <f t="shared" si="55"/>
        <v>631.507056336093</v>
      </c>
      <c r="I132" s="12">
        <f t="shared" si="56"/>
        <v>288.11584769680655</v>
      </c>
      <c r="J132" s="12">
        <f t="shared" si="57"/>
        <v>343.39120863928633</v>
      </c>
      <c r="K132" s="13">
        <f t="shared" si="42"/>
        <v>114902.94787008334</v>
      </c>
      <c r="L132" s="15">
        <f t="shared" si="43"/>
        <v>0</v>
      </c>
      <c r="M132" s="3">
        <f t="shared" si="44"/>
        <v>210.08707550582793</v>
      </c>
      <c r="N132" s="12">
        <f t="shared" si="45"/>
        <v>674.56645396710906</v>
      </c>
      <c r="O132" s="12">
        <f t="shared" si="58"/>
        <v>275.34833352867241</v>
      </c>
      <c r="P132" s="12">
        <f t="shared" si="59"/>
        <v>399.21812043843659</v>
      </c>
      <c r="Q132" s="13">
        <f t="shared" si="46"/>
        <v>109740.11529103052</v>
      </c>
      <c r="R132" s="14">
        <f t="shared" si="73"/>
        <v>1</v>
      </c>
      <c r="S132" s="2">
        <v>117</v>
      </c>
      <c r="T132" s="12">
        <f t="shared" si="60"/>
        <v>615.68206492481806</v>
      </c>
      <c r="U132" s="12">
        <f t="shared" si="61"/>
        <v>229.80777449504188</v>
      </c>
      <c r="V132" s="12">
        <f t="shared" si="62"/>
        <v>385.87429042977624</v>
      </c>
      <c r="W132" s="12">
        <f t="shared" si="48"/>
        <v>119513.83414176598</v>
      </c>
      <c r="X132" s="78">
        <f t="shared" si="49"/>
        <v>0</v>
      </c>
      <c r="Y132" s="12">
        <f t="shared" si="63"/>
        <v>576.27903664834525</v>
      </c>
      <c r="Z132" s="12">
        <f t="shared" si="64"/>
        <v>215.10030979459273</v>
      </c>
      <c r="AA132" s="12">
        <f t="shared" si="65"/>
        <v>361.17872685375261</v>
      </c>
      <c r="AB132" s="13">
        <f t="shared" si="66"/>
        <v>111865.0698616294</v>
      </c>
      <c r="AC132" s="15">
        <f t="shared" si="50"/>
        <v>0</v>
      </c>
      <c r="AD132" s="3">
        <f t="shared" si="67"/>
        <v>213.26630494952104</v>
      </c>
      <c r="AE132" s="12">
        <f t="shared" si="68"/>
        <v>615.68206492479203</v>
      </c>
      <c r="AF132" s="12">
        <f t="shared" si="69"/>
        <v>206.4176194694648</v>
      </c>
      <c r="AG132" s="12">
        <f t="shared" si="70"/>
        <v>409.26444545532718</v>
      </c>
      <c r="AH132" s="13">
        <f t="shared" si="51"/>
        <v>107286.8848429611</v>
      </c>
      <c r="AI132" s="14">
        <f t="shared" si="74"/>
        <v>1</v>
      </c>
      <c r="AJ132" s="2">
        <f t="shared" si="53"/>
        <v>117</v>
      </c>
      <c r="AK132" s="12">
        <f t="shared" si="37"/>
        <v>-58.884389042302018</v>
      </c>
      <c r="AL132" s="12">
        <f t="shared" si="38"/>
        <v>-77.953292879523303</v>
      </c>
      <c r="AM132" s="12">
        <f t="shared" si="39"/>
        <v>19.068903837221399</v>
      </c>
      <c r="AN132" s="12">
        <f t="shared" si="40"/>
        <v>-3223.7874214675394</v>
      </c>
      <c r="AO132" s="12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70"/>
    </row>
    <row r="133" spans="2:52" x14ac:dyDescent="0.45">
      <c r="B133" s="2">
        <v>118</v>
      </c>
      <c r="C133" s="12">
        <f t="shared" si="54"/>
        <v>674.56645396712008</v>
      </c>
      <c r="D133" s="12">
        <f t="shared" si="71"/>
        <v>306.84405390808382</v>
      </c>
      <c r="E133" s="12">
        <f t="shared" si="72"/>
        <v>367.72240005903626</v>
      </c>
      <c r="F133" s="12">
        <f t="shared" si="41"/>
        <v>122369.89916317449</v>
      </c>
      <c r="G133" s="1">
        <v>0</v>
      </c>
      <c r="H133" s="12">
        <f t="shared" si="55"/>
        <v>631.507056336093</v>
      </c>
      <c r="I133" s="12">
        <f t="shared" si="56"/>
        <v>287.25736967520834</v>
      </c>
      <c r="J133" s="12">
        <f t="shared" si="57"/>
        <v>344.24968666088455</v>
      </c>
      <c r="K133" s="13">
        <f t="shared" si="42"/>
        <v>114558.69818342246</v>
      </c>
      <c r="L133" s="15">
        <f t="shared" si="43"/>
        <v>0</v>
      </c>
      <c r="M133" s="3">
        <f t="shared" si="44"/>
        <v>209.08707550582781</v>
      </c>
      <c r="N133" s="12">
        <f t="shared" si="45"/>
        <v>674.56645396710906</v>
      </c>
      <c r="O133" s="12">
        <f t="shared" si="58"/>
        <v>274.3502882275763</v>
      </c>
      <c r="P133" s="12">
        <f t="shared" si="59"/>
        <v>400.21616573953281</v>
      </c>
      <c r="Q133" s="13">
        <f t="shared" si="46"/>
        <v>109339.89912529099</v>
      </c>
      <c r="R133" s="14">
        <f t="shared" si="73"/>
        <v>1</v>
      </c>
      <c r="S133" s="2">
        <v>118</v>
      </c>
      <c r="T133" s="12">
        <f t="shared" si="60"/>
        <v>615.68206492481806</v>
      </c>
      <c r="U133" s="12">
        <f t="shared" si="61"/>
        <v>229.06818210505145</v>
      </c>
      <c r="V133" s="12">
        <f t="shared" si="62"/>
        <v>386.61388281976662</v>
      </c>
      <c r="W133" s="12">
        <f t="shared" si="48"/>
        <v>119127.22025894621</v>
      </c>
      <c r="X133" s="78">
        <f t="shared" si="49"/>
        <v>0</v>
      </c>
      <c r="Y133" s="12">
        <f t="shared" si="63"/>
        <v>576.27903664834514</v>
      </c>
      <c r="Z133" s="12">
        <f t="shared" si="64"/>
        <v>214.40805056812297</v>
      </c>
      <c r="AA133" s="12">
        <f t="shared" si="65"/>
        <v>361.87098608022217</v>
      </c>
      <c r="AB133" s="13">
        <f t="shared" si="66"/>
        <v>111503.19887554918</v>
      </c>
      <c r="AC133" s="15">
        <f t="shared" si="50"/>
        <v>0</v>
      </c>
      <c r="AD133" s="3">
        <f t="shared" si="67"/>
        <v>212.26630494952096</v>
      </c>
      <c r="AE133" s="12">
        <f t="shared" si="68"/>
        <v>615.68206492479226</v>
      </c>
      <c r="AF133" s="12">
        <f t="shared" si="69"/>
        <v>205.63319594900878</v>
      </c>
      <c r="AG133" s="12">
        <f t="shared" si="70"/>
        <v>410.04886897578353</v>
      </c>
      <c r="AH133" s="13">
        <f t="shared" si="51"/>
        <v>106876.83597398532</v>
      </c>
      <c r="AI133" s="14">
        <f t="shared" si="74"/>
        <v>1</v>
      </c>
      <c r="AJ133" s="2">
        <f t="shared" si="53"/>
        <v>118</v>
      </c>
      <c r="AK133" s="12">
        <f t="shared" si="37"/>
        <v>-58.884389042302018</v>
      </c>
      <c r="AL133" s="12">
        <f t="shared" si="38"/>
        <v>-77.775871803032373</v>
      </c>
      <c r="AM133" s="12">
        <f t="shared" si="39"/>
        <v>18.891482760730355</v>
      </c>
      <c r="AN133" s="12">
        <f t="shared" si="40"/>
        <v>-3242.6789042282762</v>
      </c>
      <c r="AO133" s="12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70"/>
    </row>
    <row r="134" spans="2:52" x14ac:dyDescent="0.45">
      <c r="B134" s="2">
        <v>119</v>
      </c>
      <c r="C134" s="12">
        <f t="shared" si="54"/>
        <v>674.56645396711986</v>
      </c>
      <c r="D134" s="12">
        <f t="shared" si="71"/>
        <v>305.92474790793619</v>
      </c>
      <c r="E134" s="12">
        <f t="shared" si="72"/>
        <v>368.64170605918372</v>
      </c>
      <c r="F134" s="12">
        <f t="shared" si="41"/>
        <v>122001.25745711531</v>
      </c>
      <c r="G134" s="1">
        <v>0</v>
      </c>
      <c r="H134" s="12">
        <f t="shared" si="55"/>
        <v>631.50705633609289</v>
      </c>
      <c r="I134" s="12">
        <f t="shared" si="56"/>
        <v>286.39674545855615</v>
      </c>
      <c r="J134" s="12">
        <f t="shared" si="57"/>
        <v>345.11031087753668</v>
      </c>
      <c r="K134" s="13">
        <f t="shared" si="42"/>
        <v>114213.58787254491</v>
      </c>
      <c r="L134" s="15">
        <f t="shared" si="43"/>
        <v>0</v>
      </c>
      <c r="M134" s="3">
        <f t="shared" si="44"/>
        <v>208.08707550582801</v>
      </c>
      <c r="N134" s="12">
        <f t="shared" si="45"/>
        <v>674.56645396710883</v>
      </c>
      <c r="O134" s="12">
        <f t="shared" si="58"/>
        <v>273.34974781322751</v>
      </c>
      <c r="P134" s="12">
        <f t="shared" si="59"/>
        <v>401.21670615388126</v>
      </c>
      <c r="Q134" s="13">
        <f t="shared" si="46"/>
        <v>108938.68241913711</v>
      </c>
      <c r="R134" s="14">
        <f t="shared" si="73"/>
        <v>1</v>
      </c>
      <c r="S134" s="2">
        <v>119</v>
      </c>
      <c r="T134" s="12">
        <f t="shared" si="60"/>
        <v>615.68206492481806</v>
      </c>
      <c r="U134" s="12">
        <f t="shared" si="61"/>
        <v>228.32717216298025</v>
      </c>
      <c r="V134" s="12">
        <f t="shared" si="62"/>
        <v>387.35489276183779</v>
      </c>
      <c r="W134" s="12">
        <f t="shared" si="48"/>
        <v>118739.86536618437</v>
      </c>
      <c r="X134" s="78">
        <f t="shared" si="49"/>
        <v>0</v>
      </c>
      <c r="Y134" s="12">
        <f t="shared" si="63"/>
        <v>576.27903664834525</v>
      </c>
      <c r="Z134" s="12">
        <f t="shared" si="64"/>
        <v>213.71446451146923</v>
      </c>
      <c r="AA134" s="12">
        <f t="shared" si="65"/>
        <v>362.56457213687605</v>
      </c>
      <c r="AB134" s="13">
        <f t="shared" si="66"/>
        <v>111140.6343034123</v>
      </c>
      <c r="AC134" s="15">
        <f t="shared" si="50"/>
        <v>0</v>
      </c>
      <c r="AD134" s="3">
        <f t="shared" si="67"/>
        <v>211.26630494952113</v>
      </c>
      <c r="AE134" s="12">
        <f t="shared" si="68"/>
        <v>615.6820649247918</v>
      </c>
      <c r="AF134" s="12">
        <f t="shared" si="69"/>
        <v>204.84726895013856</v>
      </c>
      <c r="AG134" s="12">
        <f t="shared" si="70"/>
        <v>410.83479597465328</v>
      </c>
      <c r="AH134" s="13">
        <f t="shared" si="51"/>
        <v>106466.00117801067</v>
      </c>
      <c r="AI134" s="14">
        <f t="shared" si="74"/>
        <v>1</v>
      </c>
      <c r="AJ134" s="2">
        <f t="shared" si="53"/>
        <v>119</v>
      </c>
      <c r="AK134" s="12">
        <f t="shared" si="37"/>
        <v>-58.884389042301791</v>
      </c>
      <c r="AL134" s="12">
        <f t="shared" si="38"/>
        <v>-77.597575744955947</v>
      </c>
      <c r="AM134" s="12">
        <f t="shared" si="39"/>
        <v>18.71318670265407</v>
      </c>
      <c r="AN134" s="12">
        <f t="shared" si="40"/>
        <v>-3261.3920909309381</v>
      </c>
      <c r="AO134" s="12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70"/>
    </row>
    <row r="135" spans="2:52" x14ac:dyDescent="0.45">
      <c r="B135" s="2">
        <v>120</v>
      </c>
      <c r="C135" s="12">
        <f t="shared" si="54"/>
        <v>674.56645396711986</v>
      </c>
      <c r="D135" s="12">
        <f t="shared" si="71"/>
        <v>305.0031436427883</v>
      </c>
      <c r="E135" s="12">
        <f t="shared" si="72"/>
        <v>369.56331032433167</v>
      </c>
      <c r="F135" s="12">
        <f t="shared" si="41"/>
        <v>121631.69414679098</v>
      </c>
      <c r="G135" s="1">
        <v>0</v>
      </c>
      <c r="H135" s="12">
        <f t="shared" si="55"/>
        <v>631.50705633609277</v>
      </c>
      <c r="I135" s="12">
        <f t="shared" si="56"/>
        <v>285.53396968136229</v>
      </c>
      <c r="J135" s="12">
        <f t="shared" si="57"/>
        <v>345.97308665473054</v>
      </c>
      <c r="K135" s="13">
        <f t="shared" si="42"/>
        <v>113867.61478589018</v>
      </c>
      <c r="L135" s="15">
        <f t="shared" si="43"/>
        <v>0</v>
      </c>
      <c r="M135" s="3">
        <f t="shared" si="44"/>
        <v>207.08707550582795</v>
      </c>
      <c r="N135" s="12">
        <f t="shared" si="45"/>
        <v>674.56645396710894</v>
      </c>
      <c r="O135" s="12">
        <f t="shared" si="58"/>
        <v>272.34670604784276</v>
      </c>
      <c r="P135" s="12">
        <f t="shared" si="59"/>
        <v>402.21974791926618</v>
      </c>
      <c r="Q135" s="13">
        <f t="shared" si="46"/>
        <v>108536.46267121784</v>
      </c>
      <c r="R135" s="14">
        <f t="shared" si="73"/>
        <v>1</v>
      </c>
      <c r="S135" s="2">
        <v>120</v>
      </c>
      <c r="T135" s="12">
        <f t="shared" si="60"/>
        <v>615.68206492481806</v>
      </c>
      <c r="U135" s="12">
        <f t="shared" si="61"/>
        <v>227.5847419518534</v>
      </c>
      <c r="V135" s="12">
        <f t="shared" si="62"/>
        <v>388.09732297296472</v>
      </c>
      <c r="W135" s="12">
        <f t="shared" si="48"/>
        <v>118351.7680432114</v>
      </c>
      <c r="X135" s="78">
        <f t="shared" si="49"/>
        <v>0</v>
      </c>
      <c r="Y135" s="12">
        <f t="shared" si="63"/>
        <v>576.27903664834525</v>
      </c>
      <c r="Z135" s="12">
        <f t="shared" si="64"/>
        <v>213.01954908154022</v>
      </c>
      <c r="AA135" s="12">
        <f t="shared" si="65"/>
        <v>363.25948756680509</v>
      </c>
      <c r="AB135" s="13">
        <f t="shared" si="66"/>
        <v>110777.3748158455</v>
      </c>
      <c r="AC135" s="15">
        <f t="shared" si="50"/>
        <v>0</v>
      </c>
      <c r="AD135" s="3">
        <f t="shared" si="67"/>
        <v>210.26630494952113</v>
      </c>
      <c r="AE135" s="12">
        <f t="shared" si="68"/>
        <v>615.68206492479203</v>
      </c>
      <c r="AF135" s="12">
        <f t="shared" si="69"/>
        <v>204.0598355911871</v>
      </c>
      <c r="AG135" s="12">
        <f t="shared" si="70"/>
        <v>411.62222933360488</v>
      </c>
      <c r="AH135" s="13">
        <f t="shared" si="51"/>
        <v>106054.37894867707</v>
      </c>
      <c r="AI135" s="14">
        <f t="shared" si="74"/>
        <v>1</v>
      </c>
      <c r="AJ135" s="2">
        <f t="shared" si="53"/>
        <v>120</v>
      </c>
      <c r="AK135" s="12">
        <f t="shared" si="37"/>
        <v>-58.884389042301791</v>
      </c>
      <c r="AL135" s="12">
        <f t="shared" si="38"/>
        <v>-77.4184016909349</v>
      </c>
      <c r="AM135" s="12">
        <f t="shared" si="39"/>
        <v>18.534012648633052</v>
      </c>
      <c r="AN135" s="12">
        <f t="shared" si="40"/>
        <v>-3279.9261035795789</v>
      </c>
      <c r="AO135" s="12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70"/>
    </row>
    <row r="136" spans="2:52" x14ac:dyDescent="0.45">
      <c r="B136" s="2">
        <v>121</v>
      </c>
      <c r="C136" s="12">
        <f t="shared" si="54"/>
        <v>674.56645396712008</v>
      </c>
      <c r="D136" s="12">
        <f t="shared" si="71"/>
        <v>304.0792353669774</v>
      </c>
      <c r="E136" s="12">
        <f t="shared" si="72"/>
        <v>370.48721860014257</v>
      </c>
      <c r="F136" s="12">
        <f t="shared" si="41"/>
        <v>121261.20692819083</v>
      </c>
      <c r="G136" s="1">
        <v>0</v>
      </c>
      <c r="H136" s="12">
        <f t="shared" si="55"/>
        <v>631.507056336093</v>
      </c>
      <c r="I136" s="12">
        <f t="shared" si="56"/>
        <v>284.66903696472548</v>
      </c>
      <c r="J136" s="12">
        <f t="shared" si="57"/>
        <v>346.83801937136747</v>
      </c>
      <c r="K136" s="13">
        <f t="shared" si="42"/>
        <v>113520.77676651881</v>
      </c>
      <c r="L136" s="15">
        <f t="shared" si="43"/>
        <v>0</v>
      </c>
      <c r="M136" s="3">
        <f t="shared" si="44"/>
        <v>206.0870755058279</v>
      </c>
      <c r="N136" s="12">
        <f t="shared" si="45"/>
        <v>674.56645396710906</v>
      </c>
      <c r="O136" s="12">
        <f t="shared" si="58"/>
        <v>271.34115667804463</v>
      </c>
      <c r="P136" s="12">
        <f t="shared" si="59"/>
        <v>403.22529728906449</v>
      </c>
      <c r="Q136" s="13">
        <f t="shared" si="46"/>
        <v>108133.23737392877</v>
      </c>
      <c r="R136" s="14">
        <f t="shared" si="73"/>
        <v>1</v>
      </c>
      <c r="S136" s="2">
        <v>121</v>
      </c>
      <c r="T136" s="12">
        <f t="shared" si="60"/>
        <v>615.68206492481795</v>
      </c>
      <c r="U136" s="12">
        <f t="shared" si="61"/>
        <v>226.8408887494885</v>
      </c>
      <c r="V136" s="12">
        <f t="shared" si="62"/>
        <v>388.84117617532951</v>
      </c>
      <c r="W136" s="12">
        <f t="shared" si="48"/>
        <v>117962.92686703608</v>
      </c>
      <c r="X136" s="78">
        <f t="shared" si="49"/>
        <v>0</v>
      </c>
      <c r="Y136" s="12">
        <f t="shared" si="63"/>
        <v>576.27903664834525</v>
      </c>
      <c r="Z136" s="12">
        <f t="shared" si="64"/>
        <v>212.32330173037056</v>
      </c>
      <c r="AA136" s="12">
        <f t="shared" si="65"/>
        <v>363.95573491797478</v>
      </c>
      <c r="AB136" s="13">
        <f t="shared" si="66"/>
        <v>110413.41908092752</v>
      </c>
      <c r="AC136" s="15">
        <f t="shared" si="50"/>
        <v>0</v>
      </c>
      <c r="AD136" s="3">
        <f t="shared" si="67"/>
        <v>209.26630494952113</v>
      </c>
      <c r="AE136" s="12">
        <f t="shared" si="68"/>
        <v>615.68206492479192</v>
      </c>
      <c r="AF136" s="12">
        <f t="shared" si="69"/>
        <v>203.27089298496435</v>
      </c>
      <c r="AG136" s="12">
        <f t="shared" si="70"/>
        <v>412.41117193982757</v>
      </c>
      <c r="AH136" s="13">
        <f t="shared" si="51"/>
        <v>105641.96777673725</v>
      </c>
      <c r="AI136" s="14">
        <f t="shared" si="74"/>
        <v>1</v>
      </c>
      <c r="AJ136" s="2">
        <f t="shared" si="53"/>
        <v>121</v>
      </c>
      <c r="AK136" s="12">
        <f t="shared" si="37"/>
        <v>-58.884389042302132</v>
      </c>
      <c r="AL136" s="12">
        <f t="shared" si="38"/>
        <v>-77.238346617488901</v>
      </c>
      <c r="AM136" s="12">
        <f t="shared" si="39"/>
        <v>18.353957575186939</v>
      </c>
      <c r="AN136" s="12">
        <f t="shared" si="40"/>
        <v>-3298.2800611547573</v>
      </c>
      <c r="AO136" s="12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70"/>
    </row>
    <row r="137" spans="2:52" x14ac:dyDescent="0.45">
      <c r="B137" s="2">
        <v>122</v>
      </c>
      <c r="C137" s="12">
        <f t="shared" si="54"/>
        <v>674.5664539671202</v>
      </c>
      <c r="D137" s="12">
        <f t="shared" si="71"/>
        <v>303.15301732047709</v>
      </c>
      <c r="E137" s="12">
        <f t="shared" si="72"/>
        <v>371.41343664664311</v>
      </c>
      <c r="F137" s="12">
        <f t="shared" si="41"/>
        <v>120889.79349154419</v>
      </c>
      <c r="G137" s="1">
        <v>0</v>
      </c>
      <c r="H137" s="12">
        <f t="shared" si="55"/>
        <v>631.507056336093</v>
      </c>
      <c r="I137" s="12">
        <f t="shared" si="56"/>
        <v>283.80194191629704</v>
      </c>
      <c r="J137" s="12">
        <f t="shared" si="57"/>
        <v>347.70511441979596</v>
      </c>
      <c r="K137" s="13">
        <f t="shared" si="42"/>
        <v>113173.07165209902</v>
      </c>
      <c r="L137" s="15">
        <f t="shared" si="43"/>
        <v>0</v>
      </c>
      <c r="M137" s="3">
        <f t="shared" si="44"/>
        <v>205.08707550582784</v>
      </c>
      <c r="N137" s="12">
        <f t="shared" si="45"/>
        <v>674.56645396710906</v>
      </c>
      <c r="O137" s="12">
        <f t="shared" si="58"/>
        <v>270.33309343482193</v>
      </c>
      <c r="P137" s="12">
        <f t="shared" si="59"/>
        <v>404.23336053228718</v>
      </c>
      <c r="Q137" s="13">
        <f t="shared" si="46"/>
        <v>107729.00401339648</v>
      </c>
      <c r="R137" s="14">
        <f t="shared" si="73"/>
        <v>1</v>
      </c>
      <c r="S137" s="2">
        <v>122</v>
      </c>
      <c r="T137" s="12">
        <f t="shared" si="60"/>
        <v>615.68206492481795</v>
      </c>
      <c r="U137" s="12">
        <f t="shared" si="61"/>
        <v>226.09560982848581</v>
      </c>
      <c r="V137" s="12">
        <f t="shared" si="62"/>
        <v>389.58645509633209</v>
      </c>
      <c r="W137" s="12">
        <f t="shared" si="48"/>
        <v>117573.34041193975</v>
      </c>
      <c r="X137" s="78">
        <f t="shared" si="49"/>
        <v>0</v>
      </c>
      <c r="Y137" s="12">
        <f t="shared" si="63"/>
        <v>576.27903664834514</v>
      </c>
      <c r="Z137" s="12">
        <f t="shared" si="64"/>
        <v>211.62571990511105</v>
      </c>
      <c r="AA137" s="12">
        <f t="shared" si="65"/>
        <v>364.65331674323409</v>
      </c>
      <c r="AB137" s="13">
        <f t="shared" si="66"/>
        <v>110048.76576418428</v>
      </c>
      <c r="AC137" s="15">
        <f t="shared" si="50"/>
        <v>0</v>
      </c>
      <c r="AD137" s="3">
        <f t="shared" si="67"/>
        <v>208.26630494952116</v>
      </c>
      <c r="AE137" s="12">
        <f t="shared" si="68"/>
        <v>615.68206492479203</v>
      </c>
      <c r="AF137" s="12">
        <f t="shared" si="69"/>
        <v>202.48043823874639</v>
      </c>
      <c r="AG137" s="12">
        <f t="shared" si="70"/>
        <v>413.20162668604564</v>
      </c>
      <c r="AH137" s="13">
        <f t="shared" si="51"/>
        <v>105228.7661500512</v>
      </c>
      <c r="AI137" s="14">
        <f t="shared" si="74"/>
        <v>1</v>
      </c>
      <c r="AJ137" s="2">
        <f t="shared" si="53"/>
        <v>122</v>
      </c>
      <c r="AK137" s="12">
        <f t="shared" si="37"/>
        <v>-58.884389042302246</v>
      </c>
      <c r="AL137" s="12">
        <f t="shared" si="38"/>
        <v>-77.057407491991285</v>
      </c>
      <c r="AM137" s="12">
        <f t="shared" si="39"/>
        <v>18.173018449688982</v>
      </c>
      <c r="AN137" s="12">
        <f t="shared" si="40"/>
        <v>-3316.4530796044419</v>
      </c>
      <c r="AO137" s="12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70"/>
    </row>
    <row r="138" spans="2:52" x14ac:dyDescent="0.45">
      <c r="B138" s="2">
        <v>123</v>
      </c>
      <c r="C138" s="12">
        <f t="shared" si="54"/>
        <v>674.56645396712008</v>
      </c>
      <c r="D138" s="12">
        <f t="shared" si="71"/>
        <v>302.22448372886049</v>
      </c>
      <c r="E138" s="12">
        <f t="shared" si="72"/>
        <v>372.34197023825953</v>
      </c>
      <c r="F138" s="12">
        <f t="shared" si="41"/>
        <v>120517.45152130593</v>
      </c>
      <c r="G138" s="1">
        <v>0</v>
      </c>
      <c r="H138" s="12">
        <f t="shared" si="55"/>
        <v>631.50705633609289</v>
      </c>
      <c r="I138" s="12">
        <f t="shared" si="56"/>
        <v>282.93267913024755</v>
      </c>
      <c r="J138" s="12">
        <f t="shared" si="57"/>
        <v>348.57437720584534</v>
      </c>
      <c r="K138" s="13">
        <f t="shared" si="42"/>
        <v>112824.49727489318</v>
      </c>
      <c r="L138" s="15">
        <f t="shared" si="43"/>
        <v>0</v>
      </c>
      <c r="M138" s="3">
        <f t="shared" si="44"/>
        <v>204.08707550582787</v>
      </c>
      <c r="N138" s="12">
        <f t="shared" si="45"/>
        <v>674.56645396710906</v>
      </c>
      <c r="O138" s="12">
        <f t="shared" si="58"/>
        <v>269.3225100334912</v>
      </c>
      <c r="P138" s="12">
        <f t="shared" si="59"/>
        <v>405.2439439336178</v>
      </c>
      <c r="Q138" s="13">
        <f t="shared" si="46"/>
        <v>107323.76006946286</v>
      </c>
      <c r="R138" s="14">
        <f t="shared" si="73"/>
        <v>1</v>
      </c>
      <c r="S138" s="2">
        <v>123</v>
      </c>
      <c r="T138" s="12">
        <f t="shared" si="60"/>
        <v>615.68206492481806</v>
      </c>
      <c r="U138" s="12">
        <f t="shared" si="61"/>
        <v>225.34890245621784</v>
      </c>
      <c r="V138" s="12">
        <f t="shared" si="62"/>
        <v>390.33316246860016</v>
      </c>
      <c r="W138" s="12">
        <f t="shared" si="48"/>
        <v>117183.00724947115</v>
      </c>
      <c r="X138" s="78">
        <f t="shared" si="49"/>
        <v>0</v>
      </c>
      <c r="Y138" s="12">
        <f t="shared" si="63"/>
        <v>576.27903664834525</v>
      </c>
      <c r="Z138" s="12">
        <f t="shared" si="64"/>
        <v>210.92680104801985</v>
      </c>
      <c r="AA138" s="12">
        <f t="shared" si="65"/>
        <v>365.3522356003254</v>
      </c>
      <c r="AB138" s="13">
        <f t="shared" si="66"/>
        <v>109683.41352858396</v>
      </c>
      <c r="AC138" s="15">
        <f t="shared" si="50"/>
        <v>0</v>
      </c>
      <c r="AD138" s="3">
        <f t="shared" si="67"/>
        <v>207.26630494952121</v>
      </c>
      <c r="AE138" s="12">
        <f t="shared" si="68"/>
        <v>615.6820649247918</v>
      </c>
      <c r="AF138" s="12">
        <f t="shared" si="69"/>
        <v>201.68846845426481</v>
      </c>
      <c r="AG138" s="12">
        <f t="shared" si="70"/>
        <v>413.99359647052694</v>
      </c>
      <c r="AH138" s="13">
        <f t="shared" si="51"/>
        <v>104814.77255358068</v>
      </c>
      <c r="AI138" s="14">
        <f t="shared" si="74"/>
        <v>1</v>
      </c>
      <c r="AJ138" s="2">
        <f t="shared" si="53"/>
        <v>123</v>
      </c>
      <c r="AK138" s="12">
        <f t="shared" si="37"/>
        <v>-58.884389042302018</v>
      </c>
      <c r="AL138" s="12">
        <f t="shared" si="38"/>
        <v>-76.875581272642648</v>
      </c>
      <c r="AM138" s="12">
        <f t="shared" si="39"/>
        <v>17.99119223034063</v>
      </c>
      <c r="AN138" s="12">
        <f t="shared" si="40"/>
        <v>-3334.4442718347855</v>
      </c>
      <c r="AO138" s="12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70"/>
    </row>
    <row r="139" spans="2:52" x14ac:dyDescent="0.45">
      <c r="B139" s="2">
        <v>124</v>
      </c>
      <c r="C139" s="12">
        <f t="shared" si="54"/>
        <v>674.56645396712008</v>
      </c>
      <c r="D139" s="12">
        <f t="shared" si="71"/>
        <v>301.29362880326482</v>
      </c>
      <c r="E139" s="12">
        <f t="shared" si="72"/>
        <v>373.27282516385526</v>
      </c>
      <c r="F139" s="12">
        <f t="shared" si="41"/>
        <v>120144.17869614207</v>
      </c>
      <c r="G139" s="1">
        <v>0</v>
      </c>
      <c r="H139" s="12">
        <f t="shared" si="55"/>
        <v>631.50705633609289</v>
      </c>
      <c r="I139" s="12">
        <f t="shared" si="56"/>
        <v>282.06124318723295</v>
      </c>
      <c r="J139" s="12">
        <f t="shared" si="57"/>
        <v>349.44581314885994</v>
      </c>
      <c r="K139" s="13">
        <f t="shared" si="42"/>
        <v>112475.05146174431</v>
      </c>
      <c r="L139" s="15">
        <f t="shared" si="43"/>
        <v>0</v>
      </c>
      <c r="M139" s="3">
        <f t="shared" si="44"/>
        <v>203.08707550582787</v>
      </c>
      <c r="N139" s="12">
        <f t="shared" si="45"/>
        <v>674.56645396710894</v>
      </c>
      <c r="O139" s="12">
        <f t="shared" si="58"/>
        <v>268.30940017365714</v>
      </c>
      <c r="P139" s="12">
        <f t="shared" si="59"/>
        <v>406.2570537934518</v>
      </c>
      <c r="Q139" s="13">
        <f t="shared" si="46"/>
        <v>106917.50301566941</v>
      </c>
      <c r="R139" s="14">
        <f t="shared" si="73"/>
        <v>1</v>
      </c>
      <c r="S139" s="2">
        <v>124</v>
      </c>
      <c r="T139" s="12">
        <f t="shared" si="60"/>
        <v>615.68206492481806</v>
      </c>
      <c r="U139" s="12">
        <f t="shared" si="61"/>
        <v>224.60076389481972</v>
      </c>
      <c r="V139" s="12">
        <f t="shared" si="62"/>
        <v>391.08130102999837</v>
      </c>
      <c r="W139" s="12">
        <f t="shared" si="48"/>
        <v>116791.92594844115</v>
      </c>
      <c r="X139" s="78">
        <f t="shared" si="49"/>
        <v>0</v>
      </c>
      <c r="Y139" s="12">
        <f t="shared" si="63"/>
        <v>576.27903664834514</v>
      </c>
      <c r="Z139" s="12">
        <f t="shared" si="64"/>
        <v>210.22654259645259</v>
      </c>
      <c r="AA139" s="12">
        <f t="shared" si="65"/>
        <v>366.05249405189267</v>
      </c>
      <c r="AB139" s="13">
        <f t="shared" si="66"/>
        <v>109317.36103453206</v>
      </c>
      <c r="AC139" s="15">
        <f t="shared" si="50"/>
        <v>0</v>
      </c>
      <c r="AD139" s="3">
        <f t="shared" si="67"/>
        <v>206.26630494952116</v>
      </c>
      <c r="AE139" s="12">
        <f t="shared" si="68"/>
        <v>615.68206492479192</v>
      </c>
      <c r="AF139" s="12">
        <f t="shared" si="69"/>
        <v>200.89498072769629</v>
      </c>
      <c r="AG139" s="12">
        <f t="shared" si="70"/>
        <v>414.78708419709562</v>
      </c>
      <c r="AH139" s="13">
        <f t="shared" si="51"/>
        <v>104399.98546938358</v>
      </c>
      <c r="AI139" s="14">
        <f t="shared" si="74"/>
        <v>1</v>
      </c>
      <c r="AJ139" s="2">
        <f t="shared" si="53"/>
        <v>124</v>
      </c>
      <c r="AK139" s="12">
        <f t="shared" si="37"/>
        <v>-58.884389042302018</v>
      </c>
      <c r="AL139" s="12">
        <f t="shared" si="38"/>
        <v>-76.692864908445102</v>
      </c>
      <c r="AM139" s="12">
        <f t="shared" si="39"/>
        <v>17.808475866143112</v>
      </c>
      <c r="AN139" s="12">
        <f t="shared" si="40"/>
        <v>-3352.252747700928</v>
      </c>
      <c r="AO139" s="12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70"/>
    </row>
    <row r="140" spans="2:52" x14ac:dyDescent="0.45">
      <c r="B140" s="2">
        <v>125</v>
      </c>
      <c r="C140" s="12">
        <f t="shared" si="54"/>
        <v>674.56645396712008</v>
      </c>
      <c r="D140" s="12">
        <f t="shared" si="71"/>
        <v>300.36044674035514</v>
      </c>
      <c r="E140" s="12">
        <f t="shared" si="72"/>
        <v>374.20600722676488</v>
      </c>
      <c r="F140" s="12">
        <f t="shared" si="41"/>
        <v>119769.97268891531</v>
      </c>
      <c r="G140" s="1">
        <v>0</v>
      </c>
      <c r="H140" s="12">
        <f t="shared" si="55"/>
        <v>631.507056336093</v>
      </c>
      <c r="I140" s="12">
        <f t="shared" si="56"/>
        <v>281.18762865436076</v>
      </c>
      <c r="J140" s="12">
        <f t="shared" si="57"/>
        <v>350.31942768173212</v>
      </c>
      <c r="K140" s="13">
        <f t="shared" si="42"/>
        <v>112124.73203406257</v>
      </c>
      <c r="L140" s="15">
        <f t="shared" si="43"/>
        <v>0</v>
      </c>
      <c r="M140" s="3">
        <f t="shared" si="44"/>
        <v>202.0870755058279</v>
      </c>
      <c r="N140" s="12">
        <f t="shared" si="45"/>
        <v>674.56645396710906</v>
      </c>
      <c r="O140" s="12">
        <f t="shared" si="58"/>
        <v>267.29375753917355</v>
      </c>
      <c r="P140" s="12">
        <f t="shared" si="59"/>
        <v>407.27269642793544</v>
      </c>
      <c r="Q140" s="13">
        <f t="shared" si="46"/>
        <v>106510.23031924147</v>
      </c>
      <c r="R140" s="14">
        <f t="shared" si="73"/>
        <v>1</v>
      </c>
      <c r="S140" s="2">
        <v>125</v>
      </c>
      <c r="T140" s="12">
        <f t="shared" si="60"/>
        <v>615.68206492481806</v>
      </c>
      <c r="U140" s="12">
        <f t="shared" si="61"/>
        <v>223.85119140117885</v>
      </c>
      <c r="V140" s="12">
        <f t="shared" si="62"/>
        <v>391.83087352363913</v>
      </c>
      <c r="W140" s="12">
        <f t="shared" si="48"/>
        <v>116400.09507491751</v>
      </c>
      <c r="X140" s="78">
        <f t="shared" si="49"/>
        <v>0</v>
      </c>
      <c r="Y140" s="12">
        <f t="shared" si="63"/>
        <v>576.27903664834525</v>
      </c>
      <c r="Z140" s="12">
        <f t="shared" si="64"/>
        <v>209.52494198285311</v>
      </c>
      <c r="AA140" s="12">
        <f t="shared" si="65"/>
        <v>366.75409466549218</v>
      </c>
      <c r="AB140" s="13">
        <f t="shared" si="66"/>
        <v>108950.60693986657</v>
      </c>
      <c r="AC140" s="15">
        <f t="shared" si="50"/>
        <v>0</v>
      </c>
      <c r="AD140" s="3">
        <f t="shared" si="67"/>
        <v>205.26630494952121</v>
      </c>
      <c r="AE140" s="12">
        <f t="shared" si="68"/>
        <v>615.68206492479169</v>
      </c>
      <c r="AF140" s="12">
        <f t="shared" si="69"/>
        <v>200.09997214965185</v>
      </c>
      <c r="AG140" s="12">
        <f t="shared" si="70"/>
        <v>415.58209277513987</v>
      </c>
      <c r="AH140" s="13">
        <f t="shared" si="51"/>
        <v>103984.40337660845</v>
      </c>
      <c r="AI140" s="14">
        <f t="shared" si="74"/>
        <v>1</v>
      </c>
      <c r="AJ140" s="2">
        <f t="shared" si="53"/>
        <v>125</v>
      </c>
      <c r="AK140" s="12">
        <f t="shared" si="37"/>
        <v>-58.884389042302018</v>
      </c>
      <c r="AL140" s="12">
        <f t="shared" si="38"/>
        <v>-76.509255339176292</v>
      </c>
      <c r="AM140" s="12">
        <f t="shared" si="39"/>
        <v>17.624866296874245</v>
      </c>
      <c r="AN140" s="12">
        <f t="shared" si="40"/>
        <v>-3369.8776139977999</v>
      </c>
      <c r="AO140" s="12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70"/>
    </row>
    <row r="141" spans="2:52" x14ac:dyDescent="0.45">
      <c r="B141" s="2">
        <v>126</v>
      </c>
      <c r="C141" s="12">
        <f t="shared" si="54"/>
        <v>674.56645396711986</v>
      </c>
      <c r="D141" s="12">
        <f t="shared" si="71"/>
        <v>299.42493172228831</v>
      </c>
      <c r="E141" s="12">
        <f t="shared" si="72"/>
        <v>375.14152224483172</v>
      </c>
      <c r="F141" s="12">
        <f t="shared" si="41"/>
        <v>119394.83116667048</v>
      </c>
      <c r="G141" s="1">
        <v>0</v>
      </c>
      <c r="H141" s="12">
        <f t="shared" si="55"/>
        <v>631.50705633609277</v>
      </c>
      <c r="I141" s="12">
        <f t="shared" si="56"/>
        <v>280.31183008515643</v>
      </c>
      <c r="J141" s="12">
        <f t="shared" si="57"/>
        <v>351.19522625093634</v>
      </c>
      <c r="K141" s="13">
        <f t="shared" si="42"/>
        <v>111773.53680781164</v>
      </c>
      <c r="L141" s="15">
        <f t="shared" si="43"/>
        <v>0</v>
      </c>
      <c r="M141" s="3">
        <f t="shared" si="44"/>
        <v>201.08707550582795</v>
      </c>
      <c r="N141" s="12">
        <f t="shared" si="45"/>
        <v>674.56645396710883</v>
      </c>
      <c r="O141" s="12">
        <f t="shared" si="58"/>
        <v>266.27557579810366</v>
      </c>
      <c r="P141" s="12">
        <f t="shared" si="59"/>
        <v>408.29087816900511</v>
      </c>
      <c r="Q141" s="13">
        <f t="shared" si="46"/>
        <v>106101.93944107246</v>
      </c>
      <c r="R141" s="14">
        <f t="shared" si="73"/>
        <v>1</v>
      </c>
      <c r="S141" s="2">
        <v>126</v>
      </c>
      <c r="T141" s="12">
        <f t="shared" si="60"/>
        <v>615.68206492481795</v>
      </c>
      <c r="U141" s="12">
        <f t="shared" si="61"/>
        <v>223.1001822269252</v>
      </c>
      <c r="V141" s="12">
        <f t="shared" si="62"/>
        <v>392.58188269789275</v>
      </c>
      <c r="W141" s="12">
        <f t="shared" si="48"/>
        <v>116007.51319221962</v>
      </c>
      <c r="X141" s="78">
        <f t="shared" si="49"/>
        <v>0</v>
      </c>
      <c r="Y141" s="12">
        <f t="shared" si="63"/>
        <v>576.27903664834514</v>
      </c>
      <c r="Z141" s="12">
        <f t="shared" si="64"/>
        <v>208.82199663474424</v>
      </c>
      <c r="AA141" s="12">
        <f t="shared" si="65"/>
        <v>367.45704001360099</v>
      </c>
      <c r="AB141" s="13">
        <f t="shared" si="66"/>
        <v>108583.14989985297</v>
      </c>
      <c r="AC141" s="15">
        <f t="shared" si="50"/>
        <v>0</v>
      </c>
      <c r="AD141" s="3">
        <f t="shared" si="67"/>
        <v>204.2663049495213</v>
      </c>
      <c r="AE141" s="12">
        <f t="shared" si="68"/>
        <v>615.6820649247918</v>
      </c>
      <c r="AF141" s="12">
        <f t="shared" si="69"/>
        <v>199.30343980516619</v>
      </c>
      <c r="AG141" s="12">
        <f t="shared" si="70"/>
        <v>416.37862511962555</v>
      </c>
      <c r="AH141" s="13">
        <f t="shared" si="51"/>
        <v>103568.02475148882</v>
      </c>
      <c r="AI141" s="14">
        <f t="shared" si="74"/>
        <v>1</v>
      </c>
      <c r="AJ141" s="2">
        <f t="shared" si="53"/>
        <v>126</v>
      </c>
      <c r="AK141" s="12">
        <f t="shared" si="37"/>
        <v>-58.884389042301905</v>
      </c>
      <c r="AL141" s="12">
        <f t="shared" si="38"/>
        <v>-76.324749495363108</v>
      </c>
      <c r="AM141" s="12">
        <f t="shared" si="39"/>
        <v>17.440360453061032</v>
      </c>
      <c r="AN141" s="12">
        <f t="shared" si="40"/>
        <v>-3387.317974450867</v>
      </c>
      <c r="AO141" s="12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70"/>
    </row>
    <row r="142" spans="2:52" x14ac:dyDescent="0.45">
      <c r="B142" s="2">
        <v>127</v>
      </c>
      <c r="C142" s="12">
        <f t="shared" si="54"/>
        <v>674.56645396712008</v>
      </c>
      <c r="D142" s="12">
        <f t="shared" si="71"/>
        <v>298.48707791667624</v>
      </c>
      <c r="E142" s="12">
        <f t="shared" si="72"/>
        <v>376.0793760504439</v>
      </c>
      <c r="F142" s="12">
        <f t="shared" si="41"/>
        <v>119018.75179062004</v>
      </c>
      <c r="G142" s="1">
        <v>0</v>
      </c>
      <c r="H142" s="12">
        <f t="shared" si="55"/>
        <v>631.50705633609289</v>
      </c>
      <c r="I142" s="12">
        <f t="shared" si="56"/>
        <v>279.4338420195291</v>
      </c>
      <c r="J142" s="12">
        <f t="shared" si="57"/>
        <v>352.07321431656374</v>
      </c>
      <c r="K142" s="13">
        <f t="shared" si="42"/>
        <v>111421.46359349508</v>
      </c>
      <c r="L142" s="15">
        <f t="shared" si="43"/>
        <v>0</v>
      </c>
      <c r="M142" s="3">
        <f t="shared" si="44"/>
        <v>200.08707550582784</v>
      </c>
      <c r="N142" s="12">
        <f t="shared" si="45"/>
        <v>674.56645396710906</v>
      </c>
      <c r="O142" s="12">
        <f t="shared" si="58"/>
        <v>265.25484860268114</v>
      </c>
      <c r="P142" s="12">
        <f t="shared" si="59"/>
        <v>409.31160536442792</v>
      </c>
      <c r="Q142" s="13">
        <f t="shared" si="46"/>
        <v>105692.62783570803</v>
      </c>
      <c r="R142" s="14">
        <f t="shared" si="73"/>
        <v>1</v>
      </c>
      <c r="S142" s="2">
        <v>127</v>
      </c>
      <c r="T142" s="12">
        <f t="shared" si="60"/>
        <v>615.68206492481806</v>
      </c>
      <c r="U142" s="12">
        <f t="shared" si="61"/>
        <v>222.34773361842093</v>
      </c>
      <c r="V142" s="12">
        <f t="shared" si="62"/>
        <v>393.33433130639708</v>
      </c>
      <c r="W142" s="12">
        <f t="shared" si="48"/>
        <v>115614.17886091322</v>
      </c>
      <c r="X142" s="78">
        <f t="shared" si="49"/>
        <v>0</v>
      </c>
      <c r="Y142" s="12">
        <f t="shared" si="63"/>
        <v>576.27903664834525</v>
      </c>
      <c r="Z142" s="12">
        <f t="shared" si="64"/>
        <v>208.11770397471818</v>
      </c>
      <c r="AA142" s="12">
        <f t="shared" si="65"/>
        <v>368.1613326736271</v>
      </c>
      <c r="AB142" s="13">
        <f t="shared" si="66"/>
        <v>108214.98856717935</v>
      </c>
      <c r="AC142" s="15">
        <f t="shared" si="50"/>
        <v>0</v>
      </c>
      <c r="AD142" s="3">
        <f t="shared" si="67"/>
        <v>203.26630494952116</v>
      </c>
      <c r="AE142" s="12">
        <f t="shared" si="68"/>
        <v>615.68206492479192</v>
      </c>
      <c r="AF142" s="12">
        <f t="shared" si="69"/>
        <v>198.50538077368688</v>
      </c>
      <c r="AG142" s="12">
        <f t="shared" si="70"/>
        <v>417.17668415110506</v>
      </c>
      <c r="AH142" s="13">
        <f t="shared" si="51"/>
        <v>103150.84806733772</v>
      </c>
      <c r="AI142" s="14">
        <f t="shared" si="74"/>
        <v>1</v>
      </c>
      <c r="AJ142" s="2">
        <f t="shared" si="53"/>
        <v>127</v>
      </c>
      <c r="AK142" s="12">
        <f t="shared" si="37"/>
        <v>-58.884389042302018</v>
      </c>
      <c r="AL142" s="12">
        <f t="shared" si="38"/>
        <v>-76.13934429825531</v>
      </c>
      <c r="AM142" s="12">
        <f t="shared" si="39"/>
        <v>17.254955255953178</v>
      </c>
      <c r="AN142" s="12">
        <f t="shared" si="40"/>
        <v>-3404.5729297068174</v>
      </c>
      <c r="AO142" s="12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70"/>
    </row>
    <row r="143" spans="2:52" x14ac:dyDescent="0.45">
      <c r="B143" s="2">
        <v>128</v>
      </c>
      <c r="C143" s="12">
        <f t="shared" si="54"/>
        <v>674.5664539671202</v>
      </c>
      <c r="D143" s="12">
        <f t="shared" si="71"/>
        <v>297.54687947655009</v>
      </c>
      <c r="E143" s="12">
        <f t="shared" si="72"/>
        <v>377.01957449056999</v>
      </c>
      <c r="F143" s="12">
        <f t="shared" si="41"/>
        <v>118641.73221612947</v>
      </c>
      <c r="G143" s="1">
        <v>0</v>
      </c>
      <c r="H143" s="12">
        <f t="shared" si="55"/>
        <v>631.507056336093</v>
      </c>
      <c r="I143" s="12">
        <f t="shared" si="56"/>
        <v>278.55365898373771</v>
      </c>
      <c r="J143" s="12">
        <f t="shared" si="57"/>
        <v>352.95339735235524</v>
      </c>
      <c r="K143" s="13">
        <f t="shared" si="42"/>
        <v>111068.51019614273</v>
      </c>
      <c r="L143" s="15">
        <f t="shared" si="43"/>
        <v>0</v>
      </c>
      <c r="M143" s="3">
        <f t="shared" si="44"/>
        <v>199.08707550582781</v>
      </c>
      <c r="N143" s="12">
        <f t="shared" si="45"/>
        <v>674.56645396710906</v>
      </c>
      <c r="O143" s="12">
        <f t="shared" si="58"/>
        <v>264.23156958927007</v>
      </c>
      <c r="P143" s="12">
        <f t="shared" si="59"/>
        <v>410.33488437783899</v>
      </c>
      <c r="Q143" s="13">
        <f t="shared" si="46"/>
        <v>105282.29295133019</v>
      </c>
      <c r="R143" s="14">
        <f t="shared" si="73"/>
        <v>1</v>
      </c>
      <c r="S143" s="2">
        <v>128</v>
      </c>
      <c r="T143" s="12">
        <f t="shared" si="60"/>
        <v>615.68206492481818</v>
      </c>
      <c r="U143" s="12">
        <f t="shared" si="61"/>
        <v>221.59384281675037</v>
      </c>
      <c r="V143" s="12">
        <f t="shared" si="62"/>
        <v>394.08822210806778</v>
      </c>
      <c r="W143" s="12">
        <f t="shared" si="48"/>
        <v>115220.09063880515</v>
      </c>
      <c r="X143" s="78">
        <f t="shared" si="49"/>
        <v>0</v>
      </c>
      <c r="Y143" s="12">
        <f t="shared" si="63"/>
        <v>576.27903664834525</v>
      </c>
      <c r="Z143" s="12">
        <f t="shared" si="64"/>
        <v>207.41206142042705</v>
      </c>
      <c r="AA143" s="12">
        <f t="shared" si="65"/>
        <v>368.8669752279182</v>
      </c>
      <c r="AB143" s="13">
        <f t="shared" si="66"/>
        <v>107846.12159195142</v>
      </c>
      <c r="AC143" s="15">
        <f t="shared" si="50"/>
        <v>0</v>
      </c>
      <c r="AD143" s="3">
        <f t="shared" si="67"/>
        <v>202.26630494952119</v>
      </c>
      <c r="AE143" s="12">
        <f t="shared" si="68"/>
        <v>615.68206492479192</v>
      </c>
      <c r="AF143" s="12">
        <f t="shared" si="69"/>
        <v>197.70579212906395</v>
      </c>
      <c r="AG143" s="12">
        <f t="shared" si="70"/>
        <v>417.97627279572794</v>
      </c>
      <c r="AH143" s="13">
        <f t="shared" si="51"/>
        <v>102732.87179454199</v>
      </c>
      <c r="AI143" s="14">
        <f t="shared" si="74"/>
        <v>1</v>
      </c>
      <c r="AJ143" s="2">
        <f t="shared" si="53"/>
        <v>128</v>
      </c>
      <c r="AK143" s="12">
        <f t="shared" si="37"/>
        <v>-58.884389042302018</v>
      </c>
      <c r="AL143" s="12">
        <f t="shared" si="38"/>
        <v>-75.953036659799722</v>
      </c>
      <c r="AM143" s="12">
        <f t="shared" si="39"/>
        <v>17.068647617497788</v>
      </c>
      <c r="AN143" s="12">
        <f t="shared" si="40"/>
        <v>-3421.6415773243207</v>
      </c>
      <c r="AO143" s="12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70"/>
    </row>
    <row r="144" spans="2:52" x14ac:dyDescent="0.45">
      <c r="B144" s="2">
        <v>129</v>
      </c>
      <c r="C144" s="12">
        <f t="shared" si="54"/>
        <v>674.56645396712008</v>
      </c>
      <c r="D144" s="12">
        <f t="shared" si="71"/>
        <v>296.60433054032364</v>
      </c>
      <c r="E144" s="12">
        <f t="shared" si="72"/>
        <v>377.96212342679638</v>
      </c>
      <c r="F144" s="12">
        <f t="shared" si="41"/>
        <v>118263.77009270267</v>
      </c>
      <c r="G144" s="1">
        <v>0</v>
      </c>
      <c r="H144" s="12">
        <f t="shared" si="55"/>
        <v>631.507056336093</v>
      </c>
      <c r="I144" s="12">
        <f t="shared" si="56"/>
        <v>277.67127549035683</v>
      </c>
      <c r="J144" s="12">
        <f t="shared" si="57"/>
        <v>353.83578084573611</v>
      </c>
      <c r="K144" s="13">
        <f t="shared" si="42"/>
        <v>110714.67441529699</v>
      </c>
      <c r="L144" s="15">
        <f t="shared" si="43"/>
        <v>0</v>
      </c>
      <c r="M144" s="3">
        <f t="shared" si="44"/>
        <v>198.0870755058279</v>
      </c>
      <c r="N144" s="12">
        <f t="shared" si="45"/>
        <v>674.56645396710883</v>
      </c>
      <c r="O144" s="12">
        <f t="shared" si="58"/>
        <v>263.20573237832548</v>
      </c>
      <c r="P144" s="12">
        <f t="shared" si="59"/>
        <v>411.36072158878341</v>
      </c>
      <c r="Q144" s="13">
        <f t="shared" si="46"/>
        <v>104870.9322297414</v>
      </c>
      <c r="R144" s="14">
        <f t="shared" si="73"/>
        <v>1</v>
      </c>
      <c r="S144" s="2">
        <v>129</v>
      </c>
      <c r="T144" s="12">
        <f t="shared" si="60"/>
        <v>615.68206492481806</v>
      </c>
      <c r="U144" s="12">
        <f t="shared" si="61"/>
        <v>220.83850705770985</v>
      </c>
      <c r="V144" s="12">
        <f t="shared" si="62"/>
        <v>394.84355786710813</v>
      </c>
      <c r="W144" s="12">
        <f t="shared" si="48"/>
        <v>114825.24708093805</v>
      </c>
      <c r="X144" s="78">
        <f t="shared" si="49"/>
        <v>0</v>
      </c>
      <c r="Y144" s="12">
        <f t="shared" si="63"/>
        <v>576.27903664834525</v>
      </c>
      <c r="Z144" s="12">
        <f t="shared" si="64"/>
        <v>206.70506638457354</v>
      </c>
      <c r="AA144" s="12">
        <f t="shared" si="65"/>
        <v>369.57397026377168</v>
      </c>
      <c r="AB144" s="13">
        <f t="shared" si="66"/>
        <v>107476.54762168766</v>
      </c>
      <c r="AC144" s="15">
        <f t="shared" si="50"/>
        <v>0</v>
      </c>
      <c r="AD144" s="3">
        <f t="shared" si="67"/>
        <v>201.26630494952127</v>
      </c>
      <c r="AE144" s="12">
        <f t="shared" si="68"/>
        <v>615.6820649247918</v>
      </c>
      <c r="AF144" s="12">
        <f t="shared" si="69"/>
        <v>196.90467093953879</v>
      </c>
      <c r="AG144" s="12">
        <f t="shared" si="70"/>
        <v>418.77739398525296</v>
      </c>
      <c r="AH144" s="13">
        <f t="shared" si="51"/>
        <v>102314.09440055674</v>
      </c>
      <c r="AI144" s="14">
        <f t="shared" si="74"/>
        <v>1</v>
      </c>
      <c r="AJ144" s="2">
        <f t="shared" si="53"/>
        <v>129</v>
      </c>
      <c r="AK144" s="12">
        <f t="shared" ref="AK144:AK207" si="75">+T144-C144</f>
        <v>-58.884389042302018</v>
      </c>
      <c r="AL144" s="12">
        <f t="shared" ref="AL144:AL207" si="76">+U144-D144</f>
        <v>-75.765823482613797</v>
      </c>
      <c r="AM144" s="12">
        <f t="shared" ref="AM144:AM207" si="77">+V144-E144</f>
        <v>16.88143444031175</v>
      </c>
      <c r="AN144" s="12">
        <f t="shared" ref="AN144:AN207" si="78">+W144-F144</f>
        <v>-3438.5230117646279</v>
      </c>
      <c r="AO144" s="12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70"/>
    </row>
    <row r="145" spans="2:52" x14ac:dyDescent="0.45">
      <c r="B145" s="2">
        <v>130</v>
      </c>
      <c r="C145" s="12">
        <f t="shared" si="54"/>
        <v>674.56645396711986</v>
      </c>
      <c r="D145" s="12">
        <f t="shared" si="71"/>
        <v>295.65942523175664</v>
      </c>
      <c r="E145" s="12">
        <f t="shared" si="72"/>
        <v>378.90702873536327</v>
      </c>
      <c r="F145" s="12">
        <f t="shared" ref="F145:F208" si="79">+F144-E145</f>
        <v>117884.86306396731</v>
      </c>
      <c r="G145" s="1">
        <v>0</v>
      </c>
      <c r="H145" s="12">
        <f t="shared" si="55"/>
        <v>631.50705633609277</v>
      </c>
      <c r="I145" s="12">
        <f t="shared" si="56"/>
        <v>276.78668603824246</v>
      </c>
      <c r="J145" s="12">
        <f t="shared" si="57"/>
        <v>354.72037029785031</v>
      </c>
      <c r="K145" s="13">
        <f t="shared" ref="K145:K208" si="80">+K144-J145-G145</f>
        <v>110359.95404499915</v>
      </c>
      <c r="L145" s="15">
        <f t="shared" ref="L145:L208" si="81">+G145</f>
        <v>0</v>
      </c>
      <c r="M145" s="3">
        <f t="shared" ref="M145:M208" si="82">+(IF(ISERROR(NPER($E$3/12,-C145,Q144)),0,NPER($E$3/12,-C145,Q144)))</f>
        <v>197.08707550582795</v>
      </c>
      <c r="N145" s="12">
        <f t="shared" ref="N145:N208" si="83">+O145+P145</f>
        <v>674.5664539671086</v>
      </c>
      <c r="O145" s="12">
        <f t="shared" si="58"/>
        <v>262.1773305743535</v>
      </c>
      <c r="P145" s="12">
        <f t="shared" si="59"/>
        <v>412.38912339275515</v>
      </c>
      <c r="Q145" s="13">
        <f t="shared" ref="Q145:Q208" si="84">Q144-P145-L145</f>
        <v>104458.54310634865</v>
      </c>
      <c r="R145" s="14">
        <f t="shared" si="73"/>
        <v>1</v>
      </c>
      <c r="S145" s="2">
        <v>130</v>
      </c>
      <c r="T145" s="12">
        <f t="shared" si="60"/>
        <v>615.68206492481806</v>
      </c>
      <c r="U145" s="12">
        <f t="shared" si="61"/>
        <v>220.08172357179791</v>
      </c>
      <c r="V145" s="12">
        <f t="shared" si="62"/>
        <v>395.60034135302016</v>
      </c>
      <c r="W145" s="12">
        <f t="shared" ref="W145:W208" si="85">+W144-V145</f>
        <v>114429.64673958502</v>
      </c>
      <c r="X145" s="78">
        <f t="shared" ref="X145:X208" si="86">+G145</f>
        <v>0</v>
      </c>
      <c r="Y145" s="12">
        <f t="shared" si="63"/>
        <v>576.27903664834525</v>
      </c>
      <c r="Z145" s="12">
        <f t="shared" si="64"/>
        <v>205.99671627490136</v>
      </c>
      <c r="AA145" s="12">
        <f t="shared" si="65"/>
        <v>370.28232037344395</v>
      </c>
      <c r="AB145" s="13">
        <f t="shared" si="66"/>
        <v>107106.26530131421</v>
      </c>
      <c r="AC145" s="15">
        <f t="shared" ref="AC145:AC208" si="87">+X145</f>
        <v>0</v>
      </c>
      <c r="AD145" s="3">
        <f t="shared" si="67"/>
        <v>200.26630494952127</v>
      </c>
      <c r="AE145" s="12">
        <f t="shared" si="68"/>
        <v>615.68206492479169</v>
      </c>
      <c r="AF145" s="12">
        <f t="shared" si="69"/>
        <v>196.10201426773375</v>
      </c>
      <c r="AG145" s="12">
        <f t="shared" si="70"/>
        <v>419.58005065705794</v>
      </c>
      <c r="AH145" s="13">
        <f t="shared" ref="AH145:AH208" si="88">AH144-AG145-AC145</f>
        <v>101894.51434989969</v>
      </c>
      <c r="AI145" s="14">
        <f t="shared" si="74"/>
        <v>1</v>
      </c>
      <c r="AJ145" s="2">
        <f t="shared" ref="AJ145:AJ208" si="89">+S145</f>
        <v>130</v>
      </c>
      <c r="AK145" s="12">
        <f t="shared" si="75"/>
        <v>-58.884389042301791</v>
      </c>
      <c r="AL145" s="12">
        <f t="shared" si="76"/>
        <v>-75.577701659958734</v>
      </c>
      <c r="AM145" s="12">
        <f t="shared" si="77"/>
        <v>16.693312617656886</v>
      </c>
      <c r="AN145" s="12">
        <f t="shared" si="78"/>
        <v>-3455.216324382287</v>
      </c>
      <c r="AO145" s="12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70"/>
    </row>
    <row r="146" spans="2:52" x14ac:dyDescent="0.45">
      <c r="B146" s="2">
        <v>131</v>
      </c>
      <c r="C146" s="12">
        <f t="shared" ref="C146:C209" si="90">IF(ISERROR(-PMT($E$3/12,$D$3-B145,F145)),0,-PMT($E$3/12,$D$3-B145,F145))</f>
        <v>674.56645396712008</v>
      </c>
      <c r="D146" s="12">
        <f t="shared" si="71"/>
        <v>294.71215765991826</v>
      </c>
      <c r="E146" s="12">
        <f t="shared" si="72"/>
        <v>379.85429630720182</v>
      </c>
      <c r="F146" s="12">
        <f t="shared" si="79"/>
        <v>117505.00876766011</v>
      </c>
      <c r="G146" s="1">
        <v>0</v>
      </c>
      <c r="H146" s="12">
        <f t="shared" ref="H146:H209" si="91">IF(ISERROR(-PMT($E$3/12,$D$3-B145,K145)),0,-PMT($E$3/12,$D$3-B145,K145))</f>
        <v>631.507056336093</v>
      </c>
      <c r="I146" s="12">
        <f t="shared" ref="I146:I209" si="92">IF(ISERROR(-IPMT($E$3/12,B146-B145,$D$3-B145,K145)),0,-IPMT($E$3/12,B146-B145,$D$3-B145,K145))</f>
        <v>275.89988511249788</v>
      </c>
      <c r="J146" s="12">
        <f t="shared" ref="J146:J209" si="93">IF(ISERROR(-PPMT($E$3/12,B146-B145,$D$3-B145,K145)),0,-PPMT($E$3/12,B146-B145,$D$3-B145,K145))</f>
        <v>355.60717122359506</v>
      </c>
      <c r="K146" s="13">
        <f t="shared" si="80"/>
        <v>110004.34687377555</v>
      </c>
      <c r="L146" s="15">
        <f t="shared" si="81"/>
        <v>0</v>
      </c>
      <c r="M146" s="3">
        <f t="shared" si="82"/>
        <v>196.08707550582793</v>
      </c>
      <c r="N146" s="12">
        <f t="shared" si="83"/>
        <v>674.56645396710883</v>
      </c>
      <c r="O146" s="12">
        <f t="shared" ref="O146:O209" si="94">IF(ISERROR(-IPMT($E$3/12,B146-B145,M146,Q145)),0,-IPMT($E$3/12,B146-B145,$D$3-B145,Q145))*R146</f>
        <v>261.14635776587164</v>
      </c>
      <c r="P146" s="12">
        <f t="shared" ref="P146:P209" si="95">IF(ISERROR(-PPMT($E$3/12,B146-B145,M146,Q145)),0,-PPMT($E$3/12,B146-B145,M146,Q145))*R146</f>
        <v>413.42009620123719</v>
      </c>
      <c r="Q146" s="13">
        <f t="shared" si="84"/>
        <v>104045.12301014741</v>
      </c>
      <c r="R146" s="14">
        <f t="shared" si="73"/>
        <v>1</v>
      </c>
      <c r="S146" s="2">
        <v>131</v>
      </c>
      <c r="T146" s="12">
        <f t="shared" ref="T146:T209" si="96">IF(ISERROR(-PMT($V$3/12,$U$3-S145,W145)),0,-PMT($V$3/12,$U$3-S145,W145))</f>
        <v>615.68206492481795</v>
      </c>
      <c r="U146" s="12">
        <f t="shared" ref="U146:U209" si="97">IF(ISERROR(-IPMT($V$3/12,S146-S145,$U$3-S145,W145)),0,-IPMT($V$3/12,S146-S145,$U$3-S145,W145))</f>
        <v>219.32348958420459</v>
      </c>
      <c r="V146" s="12">
        <f t="shared" ref="V146:V209" si="98">IF(ISERROR(-PPMT($V$3/12,S146-S145,$U$3-S145,W145)),0,-PPMT($V$3/12,S146-S145,$U$3-S145,W145))</f>
        <v>396.35857534061336</v>
      </c>
      <c r="W146" s="12">
        <f t="shared" si="85"/>
        <v>114033.28816424441</v>
      </c>
      <c r="X146" s="78">
        <f t="shared" si="86"/>
        <v>0</v>
      </c>
      <c r="Y146" s="12">
        <f t="shared" ref="Y146:Y209" si="99">IF(ISERROR(-PMT($V$3/12,$U$3-S145,AB145)),0,-PMT($V$3/12,$U$3-S145,AB145))</f>
        <v>576.27903664834514</v>
      </c>
      <c r="Z146" s="12">
        <f t="shared" ref="Z146:Z209" si="100">IF(ISERROR(-IPMT($V$3/12,S146-S145,$U$3-S145,AB145)),0,-IPMT($V$3/12,S146-S145,$U$3-S145,AB145))</f>
        <v>205.28700849418553</v>
      </c>
      <c r="AA146" s="12">
        <f t="shared" ref="AA146:AA209" si="101">IF(ISERROR(-PPMT($V$3/12,S146-S145,$U$3-S145,AB145)),0,-PPMT($V$3/12,S146-S145,$U$3-S145,AB145))</f>
        <v>370.9920281541597</v>
      </c>
      <c r="AB146" s="13">
        <f t="shared" ref="AB146:AB209" si="102">+AB145-AA146-X146</f>
        <v>106735.27327316006</v>
      </c>
      <c r="AC146" s="15">
        <f t="shared" si="87"/>
        <v>0</v>
      </c>
      <c r="AD146" s="3">
        <f t="shared" ref="AD146:AD209" si="103">+(IF(ISERROR(NPER($V$3/12,-T146,AH145)),0,NPER($V$3/12,-T146,AH145)))</f>
        <v>199.26630494952141</v>
      </c>
      <c r="AE146" s="12">
        <f t="shared" ref="AE146:AE209" si="104">+AF146+AG146</f>
        <v>615.68206492479135</v>
      </c>
      <c r="AF146" s="12">
        <f t="shared" ref="AF146:AF209" si="105">IF(ISERROR(-IPMT($V$3/12,S146-S145,AD146,AH145)),0,-IPMT($V$3/12,S146-S145,$U$3-S145,AH145))*AI146</f>
        <v>195.29781917064111</v>
      </c>
      <c r="AG146" s="12">
        <f t="shared" ref="AG146:AG209" si="106">IF(ISERROR(-PPMT($V$3/12,S146-S145,AD146,AH145)),0,-PPMT($V$3/12,S146-S145,AD146,AH145))*AI146</f>
        <v>420.3842457541503</v>
      </c>
      <c r="AH146" s="13">
        <f t="shared" si="88"/>
        <v>101474.13010414554</v>
      </c>
      <c r="AI146" s="14">
        <f t="shared" si="74"/>
        <v>1</v>
      </c>
      <c r="AJ146" s="2">
        <f t="shared" si="89"/>
        <v>131</v>
      </c>
      <c r="AK146" s="12">
        <f t="shared" si="75"/>
        <v>-58.884389042302132</v>
      </c>
      <c r="AL146" s="12">
        <f t="shared" si="76"/>
        <v>-75.388668075713667</v>
      </c>
      <c r="AM146" s="12">
        <f t="shared" si="77"/>
        <v>16.504279033411535</v>
      </c>
      <c r="AN146" s="12">
        <f t="shared" si="78"/>
        <v>-3471.7206034156989</v>
      </c>
      <c r="AO146" s="12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70"/>
    </row>
    <row r="147" spans="2:52" x14ac:dyDescent="0.45">
      <c r="B147" s="2">
        <v>132</v>
      </c>
      <c r="C147" s="12">
        <f t="shared" si="90"/>
        <v>674.56645396712008</v>
      </c>
      <c r="D147" s="12">
        <f t="shared" si="71"/>
        <v>293.76252191915029</v>
      </c>
      <c r="E147" s="12">
        <f t="shared" si="72"/>
        <v>380.80393204796974</v>
      </c>
      <c r="F147" s="12">
        <f t="shared" si="79"/>
        <v>117124.20483561214</v>
      </c>
      <c r="G147" s="1">
        <v>0</v>
      </c>
      <c r="H147" s="12">
        <f t="shared" si="91"/>
        <v>631.50705633609289</v>
      </c>
      <c r="I147" s="12">
        <f t="shared" si="92"/>
        <v>275.01086718443889</v>
      </c>
      <c r="J147" s="12">
        <f t="shared" si="93"/>
        <v>356.49618915165399</v>
      </c>
      <c r="K147" s="13">
        <f t="shared" si="80"/>
        <v>109647.85068462389</v>
      </c>
      <c r="L147" s="15">
        <f t="shared" si="81"/>
        <v>0</v>
      </c>
      <c r="M147" s="3">
        <f t="shared" si="82"/>
        <v>195.08707550582787</v>
      </c>
      <c r="N147" s="12">
        <f t="shared" si="83"/>
        <v>674.56645396710883</v>
      </c>
      <c r="O147" s="12">
        <f t="shared" si="94"/>
        <v>260.11280752536851</v>
      </c>
      <c r="P147" s="12">
        <f t="shared" si="95"/>
        <v>414.45364644174037</v>
      </c>
      <c r="Q147" s="13">
        <f t="shared" si="84"/>
        <v>103630.66936370566</v>
      </c>
      <c r="R147" s="14">
        <f t="shared" si="73"/>
        <v>1</v>
      </c>
      <c r="S147" s="2">
        <v>132</v>
      </c>
      <c r="T147" s="12">
        <f t="shared" si="96"/>
        <v>615.68206492481806</v>
      </c>
      <c r="U147" s="12">
        <f t="shared" si="97"/>
        <v>218.56380231480179</v>
      </c>
      <c r="V147" s="12">
        <f t="shared" si="98"/>
        <v>397.11826261001625</v>
      </c>
      <c r="W147" s="12">
        <f t="shared" si="85"/>
        <v>113636.16990163439</v>
      </c>
      <c r="X147" s="78">
        <f t="shared" si="86"/>
        <v>0</v>
      </c>
      <c r="Y147" s="12">
        <f t="shared" si="99"/>
        <v>576.27903664834525</v>
      </c>
      <c r="Z147" s="12">
        <f t="shared" si="100"/>
        <v>204.57594044022343</v>
      </c>
      <c r="AA147" s="12">
        <f t="shared" si="101"/>
        <v>371.70309620812191</v>
      </c>
      <c r="AB147" s="13">
        <f t="shared" si="102"/>
        <v>106363.57017695194</v>
      </c>
      <c r="AC147" s="15">
        <f t="shared" si="87"/>
        <v>0</v>
      </c>
      <c r="AD147" s="3">
        <f t="shared" si="103"/>
        <v>198.26630494952133</v>
      </c>
      <c r="AE147" s="12">
        <f t="shared" si="104"/>
        <v>615.68206492479158</v>
      </c>
      <c r="AF147" s="12">
        <f t="shared" si="105"/>
        <v>194.4920826996123</v>
      </c>
      <c r="AG147" s="12">
        <f t="shared" si="106"/>
        <v>421.18998222517934</v>
      </c>
      <c r="AH147" s="13">
        <f t="shared" si="88"/>
        <v>101052.94012192037</v>
      </c>
      <c r="AI147" s="14">
        <f t="shared" si="74"/>
        <v>1</v>
      </c>
      <c r="AJ147" s="2">
        <f t="shared" si="89"/>
        <v>132</v>
      </c>
      <c r="AK147" s="12">
        <f t="shared" si="75"/>
        <v>-58.884389042302018</v>
      </c>
      <c r="AL147" s="12">
        <f t="shared" si="76"/>
        <v>-75.198719604348497</v>
      </c>
      <c r="AM147" s="12">
        <f t="shared" si="77"/>
        <v>16.314330562046507</v>
      </c>
      <c r="AN147" s="12">
        <f t="shared" si="78"/>
        <v>-3488.0349339777458</v>
      </c>
      <c r="AO147" s="12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70"/>
    </row>
    <row r="148" spans="2:52" x14ac:dyDescent="0.45">
      <c r="B148" s="2">
        <v>133</v>
      </c>
      <c r="C148" s="12">
        <f t="shared" si="90"/>
        <v>674.56645396712008</v>
      </c>
      <c r="D148" s="12">
        <f t="shared" ref="D148:D211" si="107">IF(ISERROR(-IPMT($E$3/12,B148-B147,$D$3-B147,F147)),0,-IPMT($E$3/12,B148-B147,$D$3-B147,F147))</f>
        <v>292.8105120890304</v>
      </c>
      <c r="E148" s="12">
        <f t="shared" ref="E148:E211" si="108">IF(ISERROR(-PPMT($E$3/12,B148-B147,$D$3-B147,F147)),0,-PPMT($E$3/12,B148-B147,$D$3-B147,F147))</f>
        <v>381.75594187808969</v>
      </c>
      <c r="F148" s="12">
        <f t="shared" si="79"/>
        <v>116742.44889373405</v>
      </c>
      <c r="G148" s="1">
        <v>0</v>
      </c>
      <c r="H148" s="12">
        <f t="shared" si="91"/>
        <v>631.50705633609277</v>
      </c>
      <c r="I148" s="12">
        <f t="shared" si="92"/>
        <v>274.1196267115597</v>
      </c>
      <c r="J148" s="12">
        <f t="shared" si="93"/>
        <v>357.38742962453313</v>
      </c>
      <c r="K148" s="13">
        <f t="shared" si="80"/>
        <v>109290.46325499935</v>
      </c>
      <c r="L148" s="15">
        <f t="shared" si="81"/>
        <v>0</v>
      </c>
      <c r="M148" s="3">
        <f t="shared" si="82"/>
        <v>194.0870755058279</v>
      </c>
      <c r="N148" s="12">
        <f t="shared" si="83"/>
        <v>674.56645396710883</v>
      </c>
      <c r="O148" s="12">
        <f t="shared" si="94"/>
        <v>259.07667340926417</v>
      </c>
      <c r="P148" s="12">
        <f t="shared" si="95"/>
        <v>415.48978055784465</v>
      </c>
      <c r="Q148" s="13">
        <f t="shared" si="84"/>
        <v>103215.17958314781</v>
      </c>
      <c r="R148" s="14">
        <f t="shared" si="73"/>
        <v>1</v>
      </c>
      <c r="S148" s="2">
        <v>133</v>
      </c>
      <c r="T148" s="12">
        <f t="shared" si="96"/>
        <v>615.68206492481806</v>
      </c>
      <c r="U148" s="12">
        <f t="shared" si="97"/>
        <v>217.80265897813257</v>
      </c>
      <c r="V148" s="12">
        <f t="shared" si="98"/>
        <v>397.87940594668549</v>
      </c>
      <c r="W148" s="12">
        <f t="shared" si="85"/>
        <v>113238.2904956877</v>
      </c>
      <c r="X148" s="78">
        <f t="shared" si="86"/>
        <v>0</v>
      </c>
      <c r="Y148" s="12">
        <f t="shared" si="99"/>
        <v>576.27903664834537</v>
      </c>
      <c r="Z148" s="12">
        <f t="shared" si="100"/>
        <v>203.86350950582457</v>
      </c>
      <c r="AA148" s="12">
        <f t="shared" si="101"/>
        <v>372.41552714252083</v>
      </c>
      <c r="AB148" s="13">
        <f t="shared" si="102"/>
        <v>105991.15464980941</v>
      </c>
      <c r="AC148" s="15">
        <f t="shared" si="87"/>
        <v>0</v>
      </c>
      <c r="AD148" s="3">
        <f t="shared" si="103"/>
        <v>197.26630494952124</v>
      </c>
      <c r="AE148" s="12">
        <f t="shared" si="104"/>
        <v>615.6820649247918</v>
      </c>
      <c r="AF148" s="12">
        <f t="shared" si="105"/>
        <v>193.68480190034734</v>
      </c>
      <c r="AG148" s="12">
        <f t="shared" si="106"/>
        <v>421.99726302444452</v>
      </c>
      <c r="AH148" s="13">
        <f t="shared" si="88"/>
        <v>100630.94285889593</v>
      </c>
      <c r="AI148" s="14">
        <f t="shared" si="74"/>
        <v>1</v>
      </c>
      <c r="AJ148" s="2">
        <f t="shared" si="89"/>
        <v>133</v>
      </c>
      <c r="AK148" s="12">
        <f t="shared" si="75"/>
        <v>-58.884389042302018</v>
      </c>
      <c r="AL148" s="12">
        <f t="shared" si="76"/>
        <v>-75.007853110897827</v>
      </c>
      <c r="AM148" s="12">
        <f t="shared" si="77"/>
        <v>16.123464068595808</v>
      </c>
      <c r="AN148" s="12">
        <f t="shared" si="78"/>
        <v>-3504.1583980463474</v>
      </c>
      <c r="AO148" s="12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70"/>
    </row>
    <row r="149" spans="2:52" x14ac:dyDescent="0.45">
      <c r="B149" s="2">
        <v>134</v>
      </c>
      <c r="C149" s="12">
        <f t="shared" si="90"/>
        <v>674.56645396712008</v>
      </c>
      <c r="D149" s="12">
        <f t="shared" si="107"/>
        <v>291.85612223433515</v>
      </c>
      <c r="E149" s="12">
        <f t="shared" si="108"/>
        <v>382.71033173278499</v>
      </c>
      <c r="F149" s="12">
        <f t="shared" si="79"/>
        <v>116359.73856200126</v>
      </c>
      <c r="G149" s="1">
        <v>0</v>
      </c>
      <c r="H149" s="12">
        <f t="shared" si="91"/>
        <v>631.50705633609277</v>
      </c>
      <c r="I149" s="12">
        <f t="shared" si="92"/>
        <v>273.22615813749837</v>
      </c>
      <c r="J149" s="12">
        <f t="shared" si="93"/>
        <v>358.28089819859451</v>
      </c>
      <c r="K149" s="13">
        <f t="shared" si="80"/>
        <v>108932.18235680077</v>
      </c>
      <c r="L149" s="15">
        <f t="shared" si="81"/>
        <v>0</v>
      </c>
      <c r="M149" s="3">
        <f t="shared" si="82"/>
        <v>193.08707550582784</v>
      </c>
      <c r="N149" s="12">
        <f t="shared" si="83"/>
        <v>674.56645396710883</v>
      </c>
      <c r="O149" s="12">
        <f t="shared" si="94"/>
        <v>258.0379489578695</v>
      </c>
      <c r="P149" s="12">
        <f t="shared" si="95"/>
        <v>416.52850500923938</v>
      </c>
      <c r="Q149" s="13">
        <f t="shared" si="84"/>
        <v>102798.65107813857</v>
      </c>
      <c r="R149" s="14">
        <f t="shared" si="73"/>
        <v>1</v>
      </c>
      <c r="S149" s="2">
        <v>134</v>
      </c>
      <c r="T149" s="12">
        <f t="shared" si="96"/>
        <v>615.68206492481806</v>
      </c>
      <c r="U149" s="12">
        <f t="shared" si="97"/>
        <v>217.04005678340141</v>
      </c>
      <c r="V149" s="12">
        <f t="shared" si="98"/>
        <v>398.64200814141662</v>
      </c>
      <c r="W149" s="12">
        <f t="shared" si="85"/>
        <v>112839.64848754629</v>
      </c>
      <c r="X149" s="78">
        <f t="shared" si="86"/>
        <v>0</v>
      </c>
      <c r="Y149" s="12">
        <f t="shared" si="99"/>
        <v>576.27903664834525</v>
      </c>
      <c r="Z149" s="12">
        <f t="shared" si="100"/>
        <v>203.14971307880137</v>
      </c>
      <c r="AA149" s="12">
        <f t="shared" si="101"/>
        <v>373.12932356954389</v>
      </c>
      <c r="AB149" s="13">
        <f t="shared" si="102"/>
        <v>105618.02532623986</v>
      </c>
      <c r="AC149" s="15">
        <f t="shared" si="87"/>
        <v>0</v>
      </c>
      <c r="AD149" s="3">
        <f t="shared" si="103"/>
        <v>196.26630494952133</v>
      </c>
      <c r="AE149" s="12">
        <f t="shared" si="104"/>
        <v>615.68206492479158</v>
      </c>
      <c r="AF149" s="12">
        <f t="shared" si="105"/>
        <v>192.87597381288384</v>
      </c>
      <c r="AG149" s="12">
        <f t="shared" si="106"/>
        <v>422.80609111190779</v>
      </c>
      <c r="AH149" s="13">
        <f t="shared" si="88"/>
        <v>100208.13676778402</v>
      </c>
      <c r="AI149" s="14">
        <f t="shared" si="74"/>
        <v>1</v>
      </c>
      <c r="AJ149" s="2">
        <f t="shared" si="89"/>
        <v>134</v>
      </c>
      <c r="AK149" s="12">
        <f t="shared" si="75"/>
        <v>-58.884389042302018</v>
      </c>
      <c r="AL149" s="12">
        <f t="shared" si="76"/>
        <v>-74.816065450933735</v>
      </c>
      <c r="AM149" s="12">
        <f t="shared" si="77"/>
        <v>15.931676408631631</v>
      </c>
      <c r="AN149" s="12">
        <f t="shared" si="78"/>
        <v>-3520.0900744549726</v>
      </c>
      <c r="AO149" s="12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70"/>
    </row>
    <row r="150" spans="2:52" x14ac:dyDescent="0.45">
      <c r="B150" s="2">
        <v>135</v>
      </c>
      <c r="C150" s="12">
        <f t="shared" si="90"/>
        <v>674.5664539671202</v>
      </c>
      <c r="D150" s="12">
        <f t="shared" si="107"/>
        <v>290.89934640500314</v>
      </c>
      <c r="E150" s="12">
        <f t="shared" si="108"/>
        <v>383.66710756211694</v>
      </c>
      <c r="F150" s="12">
        <f t="shared" si="79"/>
        <v>115976.07145443915</v>
      </c>
      <c r="G150" s="1">
        <v>0</v>
      </c>
      <c r="H150" s="12">
        <f t="shared" si="91"/>
        <v>631.507056336093</v>
      </c>
      <c r="I150" s="12">
        <f t="shared" si="92"/>
        <v>272.33045589200191</v>
      </c>
      <c r="J150" s="12">
        <f t="shared" si="93"/>
        <v>359.17660044409104</v>
      </c>
      <c r="K150" s="13">
        <f t="shared" si="80"/>
        <v>108573.00575635668</v>
      </c>
      <c r="L150" s="15">
        <f t="shared" si="81"/>
        <v>0</v>
      </c>
      <c r="M150" s="3">
        <f t="shared" si="82"/>
        <v>192.08707550582781</v>
      </c>
      <c r="N150" s="12">
        <f t="shared" si="83"/>
        <v>674.56645396710894</v>
      </c>
      <c r="O150" s="12">
        <f t="shared" si="94"/>
        <v>256.99662769534643</v>
      </c>
      <c r="P150" s="12">
        <f t="shared" si="95"/>
        <v>417.56982627176251</v>
      </c>
      <c r="Q150" s="13">
        <f t="shared" si="84"/>
        <v>102381.08125186681</v>
      </c>
      <c r="R150" s="14">
        <f t="shared" si="73"/>
        <v>1</v>
      </c>
      <c r="S150" s="2">
        <v>135</v>
      </c>
      <c r="T150" s="12">
        <f t="shared" si="96"/>
        <v>615.68206492481795</v>
      </c>
      <c r="U150" s="12">
        <f t="shared" si="97"/>
        <v>216.27599293446372</v>
      </c>
      <c r="V150" s="12">
        <f t="shared" si="98"/>
        <v>399.40607199035423</v>
      </c>
      <c r="W150" s="12">
        <f t="shared" si="85"/>
        <v>112440.24241555594</v>
      </c>
      <c r="X150" s="78">
        <f t="shared" si="86"/>
        <v>0</v>
      </c>
      <c r="Y150" s="12">
        <f t="shared" si="99"/>
        <v>576.27903664834514</v>
      </c>
      <c r="Z150" s="12">
        <f t="shared" si="100"/>
        <v>202.43454854195971</v>
      </c>
      <c r="AA150" s="12">
        <f t="shared" si="101"/>
        <v>373.84448810638548</v>
      </c>
      <c r="AB150" s="13">
        <f t="shared" si="102"/>
        <v>105244.18083813347</v>
      </c>
      <c r="AC150" s="15">
        <f t="shared" si="87"/>
        <v>0</v>
      </c>
      <c r="AD150" s="3">
        <f t="shared" si="103"/>
        <v>195.26630494952136</v>
      </c>
      <c r="AE150" s="12">
        <f t="shared" si="104"/>
        <v>615.68206492479158</v>
      </c>
      <c r="AF150" s="12">
        <f t="shared" si="105"/>
        <v>192.06559547158599</v>
      </c>
      <c r="AG150" s="12">
        <f t="shared" si="106"/>
        <v>423.61646945320553</v>
      </c>
      <c r="AH150" s="13">
        <f t="shared" si="88"/>
        <v>99784.520298330812</v>
      </c>
      <c r="AI150" s="14">
        <f t="shared" si="74"/>
        <v>1</v>
      </c>
      <c r="AJ150" s="2">
        <f t="shared" si="89"/>
        <v>135</v>
      </c>
      <c r="AK150" s="12">
        <f t="shared" si="75"/>
        <v>-58.884389042302246</v>
      </c>
      <c r="AL150" s="12">
        <f t="shared" si="76"/>
        <v>-74.623353470539428</v>
      </c>
      <c r="AM150" s="12">
        <f t="shared" si="77"/>
        <v>15.738964428237296</v>
      </c>
      <c r="AN150" s="12">
        <f t="shared" si="78"/>
        <v>-3535.8290388832102</v>
      </c>
      <c r="AO150" s="12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70"/>
    </row>
    <row r="151" spans="2:52" x14ac:dyDescent="0.45">
      <c r="B151" s="2">
        <v>136</v>
      </c>
      <c r="C151" s="12">
        <f t="shared" si="90"/>
        <v>674.56645396712008</v>
      </c>
      <c r="D151" s="12">
        <f t="shared" si="107"/>
        <v>289.94017863609787</v>
      </c>
      <c r="E151" s="12">
        <f t="shared" si="108"/>
        <v>384.62627533102221</v>
      </c>
      <c r="F151" s="12">
        <f t="shared" si="79"/>
        <v>115591.44517910812</v>
      </c>
      <c r="G151" s="1">
        <v>0</v>
      </c>
      <c r="H151" s="12">
        <f t="shared" si="91"/>
        <v>631.507056336093</v>
      </c>
      <c r="I151" s="12">
        <f t="shared" si="92"/>
        <v>271.4325143908917</v>
      </c>
      <c r="J151" s="12">
        <f t="shared" si="93"/>
        <v>360.0745419452013</v>
      </c>
      <c r="K151" s="13">
        <f t="shared" si="80"/>
        <v>108212.93121441148</v>
      </c>
      <c r="L151" s="15">
        <f t="shared" si="81"/>
        <v>0</v>
      </c>
      <c r="M151" s="3">
        <f t="shared" si="82"/>
        <v>191.0870755058279</v>
      </c>
      <c r="N151" s="12">
        <f t="shared" si="83"/>
        <v>674.56645396710883</v>
      </c>
      <c r="O151" s="12">
        <f t="shared" si="94"/>
        <v>255.95270312966704</v>
      </c>
      <c r="P151" s="12">
        <f t="shared" si="95"/>
        <v>418.61375083744173</v>
      </c>
      <c r="Q151" s="13">
        <f t="shared" si="84"/>
        <v>101962.46750102937</v>
      </c>
      <c r="R151" s="14">
        <f t="shared" si="73"/>
        <v>1</v>
      </c>
      <c r="S151" s="2">
        <v>136</v>
      </c>
      <c r="T151" s="12">
        <f t="shared" si="96"/>
        <v>615.68206492481806</v>
      </c>
      <c r="U151" s="12">
        <f t="shared" si="97"/>
        <v>215.51046462981554</v>
      </c>
      <c r="V151" s="12">
        <f t="shared" si="98"/>
        <v>400.17160029500246</v>
      </c>
      <c r="W151" s="12">
        <f t="shared" si="85"/>
        <v>112040.07081526094</v>
      </c>
      <c r="X151" s="78">
        <f t="shared" si="86"/>
        <v>0</v>
      </c>
      <c r="Y151" s="12">
        <f t="shared" si="99"/>
        <v>576.27903664834514</v>
      </c>
      <c r="Z151" s="12">
        <f t="shared" si="100"/>
        <v>201.7180132730891</v>
      </c>
      <c r="AA151" s="12">
        <f t="shared" si="101"/>
        <v>374.56102337525607</v>
      </c>
      <c r="AB151" s="13">
        <f t="shared" si="102"/>
        <v>104869.61981475822</v>
      </c>
      <c r="AC151" s="15">
        <f t="shared" si="87"/>
        <v>0</v>
      </c>
      <c r="AD151" s="3">
        <f t="shared" si="103"/>
        <v>194.26630494952138</v>
      </c>
      <c r="AE151" s="12">
        <f t="shared" si="104"/>
        <v>615.68206492479158</v>
      </c>
      <c r="AF151" s="12">
        <f t="shared" si="105"/>
        <v>191.25366390513403</v>
      </c>
      <c r="AG151" s="12">
        <f t="shared" si="106"/>
        <v>424.42840101965749</v>
      </c>
      <c r="AH151" s="13">
        <f t="shared" si="88"/>
        <v>99360.091897311155</v>
      </c>
      <c r="AI151" s="14">
        <f t="shared" si="74"/>
        <v>1</v>
      </c>
      <c r="AJ151" s="2">
        <f t="shared" si="89"/>
        <v>136</v>
      </c>
      <c r="AK151" s="12">
        <f t="shared" si="75"/>
        <v>-58.884389042302018</v>
      </c>
      <c r="AL151" s="12">
        <f t="shared" si="76"/>
        <v>-74.429714006282325</v>
      </c>
      <c r="AM151" s="12">
        <f t="shared" si="77"/>
        <v>15.545324963980249</v>
      </c>
      <c r="AN151" s="12">
        <f t="shared" si="78"/>
        <v>-3551.3743638471788</v>
      </c>
      <c r="AO151" s="12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70"/>
    </row>
    <row r="152" spans="2:52" x14ac:dyDescent="0.45">
      <c r="B152" s="2">
        <v>137</v>
      </c>
      <c r="C152" s="12">
        <f t="shared" si="90"/>
        <v>674.56645396712008</v>
      </c>
      <c r="D152" s="12">
        <f t="shared" si="107"/>
        <v>288.97861294777033</v>
      </c>
      <c r="E152" s="12">
        <f t="shared" si="108"/>
        <v>385.58784101934975</v>
      </c>
      <c r="F152" s="12">
        <f t="shared" si="79"/>
        <v>115205.85733808877</v>
      </c>
      <c r="G152" s="1">
        <v>0</v>
      </c>
      <c r="H152" s="12">
        <f t="shared" si="91"/>
        <v>631.507056336093</v>
      </c>
      <c r="I152" s="12">
        <f t="shared" si="92"/>
        <v>270.53232803602873</v>
      </c>
      <c r="J152" s="12">
        <f t="shared" si="93"/>
        <v>360.97472830006421</v>
      </c>
      <c r="K152" s="13">
        <f t="shared" si="80"/>
        <v>107851.95648611142</v>
      </c>
      <c r="L152" s="15">
        <f t="shared" si="81"/>
        <v>0</v>
      </c>
      <c r="M152" s="3">
        <f t="shared" si="82"/>
        <v>190.08707550582784</v>
      </c>
      <c r="N152" s="12">
        <f t="shared" si="83"/>
        <v>674.56645396710906</v>
      </c>
      <c r="O152" s="12">
        <f t="shared" si="94"/>
        <v>254.90616875257345</v>
      </c>
      <c r="P152" s="12">
        <f t="shared" si="95"/>
        <v>419.66028521453558</v>
      </c>
      <c r="Q152" s="13">
        <f t="shared" si="84"/>
        <v>101542.80721581484</v>
      </c>
      <c r="R152" s="14">
        <f t="shared" si="73"/>
        <v>1</v>
      </c>
      <c r="S152" s="2">
        <v>137</v>
      </c>
      <c r="T152" s="12">
        <f t="shared" si="96"/>
        <v>615.68206492481806</v>
      </c>
      <c r="U152" s="12">
        <f t="shared" si="97"/>
        <v>214.74346906258347</v>
      </c>
      <c r="V152" s="12">
        <f t="shared" si="98"/>
        <v>400.93859586223459</v>
      </c>
      <c r="W152" s="12">
        <f t="shared" si="85"/>
        <v>111639.13221939871</v>
      </c>
      <c r="X152" s="78">
        <f t="shared" si="86"/>
        <v>0</v>
      </c>
      <c r="Y152" s="12">
        <f t="shared" si="99"/>
        <v>576.27903664834514</v>
      </c>
      <c r="Z152" s="12">
        <f t="shared" si="100"/>
        <v>201.00010464495321</v>
      </c>
      <c r="AA152" s="12">
        <f t="shared" si="101"/>
        <v>375.27893200339201</v>
      </c>
      <c r="AB152" s="13">
        <f t="shared" si="102"/>
        <v>104494.34088275483</v>
      </c>
      <c r="AC152" s="15">
        <f t="shared" si="87"/>
        <v>0</v>
      </c>
      <c r="AD152" s="3">
        <f t="shared" si="103"/>
        <v>193.26630494952138</v>
      </c>
      <c r="AE152" s="12">
        <f t="shared" si="104"/>
        <v>615.68206492479158</v>
      </c>
      <c r="AF152" s="12">
        <f t="shared" si="105"/>
        <v>190.44017613651303</v>
      </c>
      <c r="AG152" s="12">
        <f t="shared" si="106"/>
        <v>425.24188878827852</v>
      </c>
      <c r="AH152" s="13">
        <f t="shared" si="88"/>
        <v>98934.850008522873</v>
      </c>
      <c r="AI152" s="14">
        <f t="shared" si="74"/>
        <v>1</v>
      </c>
      <c r="AJ152" s="2">
        <f t="shared" si="89"/>
        <v>137</v>
      </c>
      <c r="AK152" s="12">
        <f t="shared" si="75"/>
        <v>-58.884389042302018</v>
      </c>
      <c r="AL152" s="12">
        <f t="shared" si="76"/>
        <v>-74.235143885186858</v>
      </c>
      <c r="AM152" s="12">
        <f t="shared" si="77"/>
        <v>15.350754842884839</v>
      </c>
      <c r="AN152" s="12">
        <f t="shared" si="78"/>
        <v>-3566.7251186900539</v>
      </c>
      <c r="AO152" s="12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70"/>
    </row>
    <row r="153" spans="2:52" x14ac:dyDescent="0.45">
      <c r="B153" s="2">
        <v>138</v>
      </c>
      <c r="C153" s="12">
        <f t="shared" si="90"/>
        <v>674.56645396712008</v>
      </c>
      <c r="D153" s="12">
        <f t="shared" si="107"/>
        <v>288.01464334522194</v>
      </c>
      <c r="E153" s="12">
        <f t="shared" si="108"/>
        <v>386.55181062189803</v>
      </c>
      <c r="F153" s="12">
        <f t="shared" si="79"/>
        <v>114819.30552746687</v>
      </c>
      <c r="G153" s="1">
        <v>0</v>
      </c>
      <c r="H153" s="12">
        <f t="shared" si="91"/>
        <v>631.507056336093</v>
      </c>
      <c r="I153" s="12">
        <f t="shared" si="92"/>
        <v>269.62989121527858</v>
      </c>
      <c r="J153" s="12">
        <f t="shared" si="93"/>
        <v>361.87716512081437</v>
      </c>
      <c r="K153" s="13">
        <f t="shared" si="80"/>
        <v>107490.07932099061</v>
      </c>
      <c r="L153" s="15">
        <f t="shared" si="81"/>
        <v>0</v>
      </c>
      <c r="M153" s="3">
        <f t="shared" si="82"/>
        <v>189.0870755058279</v>
      </c>
      <c r="N153" s="12">
        <f t="shared" si="83"/>
        <v>674.56645396710883</v>
      </c>
      <c r="O153" s="12">
        <f t="shared" si="94"/>
        <v>253.85701803953711</v>
      </c>
      <c r="P153" s="12">
        <f t="shared" si="95"/>
        <v>420.70943592757169</v>
      </c>
      <c r="Q153" s="13">
        <f t="shared" si="84"/>
        <v>101122.09777988728</v>
      </c>
      <c r="R153" s="14">
        <f t="shared" si="73"/>
        <v>1</v>
      </c>
      <c r="S153" s="2">
        <v>138</v>
      </c>
      <c r="T153" s="12">
        <f t="shared" si="96"/>
        <v>615.68206492481806</v>
      </c>
      <c r="U153" s="12">
        <f t="shared" si="97"/>
        <v>213.97500342051416</v>
      </c>
      <c r="V153" s="12">
        <f t="shared" si="98"/>
        <v>401.70706150430391</v>
      </c>
      <c r="W153" s="12">
        <f t="shared" si="85"/>
        <v>111237.42515789441</v>
      </c>
      <c r="X153" s="78">
        <f t="shared" si="86"/>
        <v>0</v>
      </c>
      <c r="Y153" s="12">
        <f t="shared" si="99"/>
        <v>576.27903664834514</v>
      </c>
      <c r="Z153" s="12">
        <f t="shared" si="100"/>
        <v>200.28082002528006</v>
      </c>
      <c r="AA153" s="12">
        <f t="shared" si="101"/>
        <v>375.99821662306516</v>
      </c>
      <c r="AB153" s="13">
        <f t="shared" si="102"/>
        <v>104118.34266613176</v>
      </c>
      <c r="AC153" s="15">
        <f t="shared" si="87"/>
        <v>0</v>
      </c>
      <c r="AD153" s="3">
        <f t="shared" si="103"/>
        <v>192.26630494952136</v>
      </c>
      <c r="AE153" s="12">
        <f t="shared" si="104"/>
        <v>615.68206492479158</v>
      </c>
      <c r="AF153" s="12">
        <f t="shared" si="105"/>
        <v>189.62512918300217</v>
      </c>
      <c r="AG153" s="12">
        <f t="shared" si="106"/>
        <v>426.05693574178935</v>
      </c>
      <c r="AH153" s="13">
        <f t="shared" si="88"/>
        <v>98508.793072781089</v>
      </c>
      <c r="AI153" s="14">
        <f t="shared" si="74"/>
        <v>1</v>
      </c>
      <c r="AJ153" s="2">
        <f t="shared" si="89"/>
        <v>138</v>
      </c>
      <c r="AK153" s="12">
        <f t="shared" si="75"/>
        <v>-58.884389042302018</v>
      </c>
      <c r="AL153" s="12">
        <f t="shared" si="76"/>
        <v>-74.039639924707785</v>
      </c>
      <c r="AM153" s="12">
        <f t="shared" si="77"/>
        <v>15.15525088240588</v>
      </c>
      <c r="AN153" s="12">
        <f t="shared" si="78"/>
        <v>-3581.8803695724637</v>
      </c>
      <c r="AO153" s="12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70"/>
    </row>
    <row r="154" spans="2:52" x14ac:dyDescent="0.45">
      <c r="B154" s="2">
        <v>139</v>
      </c>
      <c r="C154" s="12">
        <f t="shared" si="90"/>
        <v>674.56645396712008</v>
      </c>
      <c r="D154" s="12">
        <f t="shared" si="107"/>
        <v>287.04826381866718</v>
      </c>
      <c r="E154" s="12">
        <f t="shared" si="108"/>
        <v>387.51819014845279</v>
      </c>
      <c r="F154" s="12">
        <f t="shared" si="79"/>
        <v>114431.78733731843</v>
      </c>
      <c r="G154" s="1">
        <v>0</v>
      </c>
      <c r="H154" s="12">
        <f t="shared" si="91"/>
        <v>631.507056336093</v>
      </c>
      <c r="I154" s="12">
        <f t="shared" si="92"/>
        <v>268.72519830247654</v>
      </c>
      <c r="J154" s="12">
        <f t="shared" si="93"/>
        <v>362.78185803361646</v>
      </c>
      <c r="K154" s="13">
        <f t="shared" si="80"/>
        <v>107127.29746295699</v>
      </c>
      <c r="L154" s="15">
        <f t="shared" si="81"/>
        <v>0</v>
      </c>
      <c r="M154" s="3">
        <f t="shared" si="82"/>
        <v>188.08707550582793</v>
      </c>
      <c r="N154" s="12">
        <f t="shared" si="83"/>
        <v>674.56645396710883</v>
      </c>
      <c r="O154" s="12">
        <f t="shared" si="94"/>
        <v>252.8052444497182</v>
      </c>
      <c r="P154" s="12">
        <f t="shared" si="95"/>
        <v>421.76120951739068</v>
      </c>
      <c r="Q154" s="13">
        <f t="shared" si="84"/>
        <v>100700.33657036988</v>
      </c>
      <c r="R154" s="14">
        <f t="shared" si="73"/>
        <v>1</v>
      </c>
      <c r="S154" s="2">
        <v>139</v>
      </c>
      <c r="T154" s="12">
        <f t="shared" si="96"/>
        <v>615.68206492481806</v>
      </c>
      <c r="U154" s="12">
        <f t="shared" si="97"/>
        <v>213.20506488596428</v>
      </c>
      <c r="V154" s="12">
        <f t="shared" si="98"/>
        <v>402.47700003885376</v>
      </c>
      <c r="W154" s="12">
        <f t="shared" si="85"/>
        <v>110834.94815785556</v>
      </c>
      <c r="X154" s="78">
        <f t="shared" si="86"/>
        <v>0</v>
      </c>
      <c r="Y154" s="12">
        <f t="shared" si="99"/>
        <v>576.27903664834514</v>
      </c>
      <c r="Z154" s="12">
        <f t="shared" si="100"/>
        <v>199.56015677675254</v>
      </c>
      <c r="AA154" s="12">
        <f t="shared" si="101"/>
        <v>376.71887987159266</v>
      </c>
      <c r="AB154" s="13">
        <f t="shared" si="102"/>
        <v>103741.62378626017</v>
      </c>
      <c r="AC154" s="15">
        <f t="shared" si="87"/>
        <v>0</v>
      </c>
      <c r="AD154" s="3">
        <f t="shared" si="103"/>
        <v>191.26630494952136</v>
      </c>
      <c r="AE154" s="12">
        <f t="shared" si="104"/>
        <v>615.68206492479158</v>
      </c>
      <c r="AF154" s="12">
        <f t="shared" si="105"/>
        <v>188.80852005616376</v>
      </c>
      <c r="AG154" s="12">
        <f t="shared" si="106"/>
        <v>426.87354486862785</v>
      </c>
      <c r="AH154" s="13">
        <f t="shared" si="88"/>
        <v>98081.919527912454</v>
      </c>
      <c r="AI154" s="14">
        <f t="shared" si="74"/>
        <v>1</v>
      </c>
      <c r="AJ154" s="2">
        <f t="shared" si="89"/>
        <v>139</v>
      </c>
      <c r="AK154" s="12">
        <f t="shared" si="75"/>
        <v>-58.884389042302018</v>
      </c>
      <c r="AL154" s="12">
        <f t="shared" si="76"/>
        <v>-73.843198932702904</v>
      </c>
      <c r="AM154" s="12">
        <f t="shared" si="77"/>
        <v>14.958809890400971</v>
      </c>
      <c r="AN154" s="12">
        <f t="shared" si="78"/>
        <v>-3596.8391794628697</v>
      </c>
      <c r="AO154" s="12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70"/>
    </row>
    <row r="155" spans="2:52" x14ac:dyDescent="0.45">
      <c r="B155" s="2">
        <v>140</v>
      </c>
      <c r="C155" s="12">
        <f t="shared" si="90"/>
        <v>674.5664539671202</v>
      </c>
      <c r="D155" s="12">
        <f t="shared" si="107"/>
        <v>286.07946834329607</v>
      </c>
      <c r="E155" s="12">
        <f t="shared" si="108"/>
        <v>388.48698562382407</v>
      </c>
      <c r="F155" s="12">
        <f t="shared" si="79"/>
        <v>114043.3003516946</v>
      </c>
      <c r="G155" s="1">
        <v>0</v>
      </c>
      <c r="H155" s="12">
        <f t="shared" si="91"/>
        <v>631.50705633609311</v>
      </c>
      <c r="I155" s="12">
        <f t="shared" si="92"/>
        <v>267.81824365739249</v>
      </c>
      <c r="J155" s="12">
        <f t="shared" si="93"/>
        <v>363.68881267870057</v>
      </c>
      <c r="K155" s="13">
        <f t="shared" si="80"/>
        <v>106763.6086502783</v>
      </c>
      <c r="L155" s="15">
        <f t="shared" si="81"/>
        <v>0</v>
      </c>
      <c r="M155" s="3">
        <f t="shared" si="82"/>
        <v>187.08707550582787</v>
      </c>
      <c r="N155" s="12">
        <f t="shared" si="83"/>
        <v>674.56645396710883</v>
      </c>
      <c r="O155" s="12">
        <f t="shared" si="94"/>
        <v>251.7508414259247</v>
      </c>
      <c r="P155" s="12">
        <f t="shared" si="95"/>
        <v>422.81561254118418</v>
      </c>
      <c r="Q155" s="13">
        <f t="shared" si="84"/>
        <v>100277.5209578287</v>
      </c>
      <c r="R155" s="14">
        <f t="shared" si="73"/>
        <v>1</v>
      </c>
      <c r="S155" s="2">
        <v>140</v>
      </c>
      <c r="T155" s="12">
        <f t="shared" si="96"/>
        <v>615.68206492481806</v>
      </c>
      <c r="U155" s="12">
        <f t="shared" si="97"/>
        <v>212.43365063588985</v>
      </c>
      <c r="V155" s="12">
        <f t="shared" si="98"/>
        <v>403.24841428892825</v>
      </c>
      <c r="W155" s="12">
        <f t="shared" si="85"/>
        <v>110431.69974356663</v>
      </c>
      <c r="X155" s="78">
        <f t="shared" si="86"/>
        <v>0</v>
      </c>
      <c r="Y155" s="12">
        <f t="shared" si="99"/>
        <v>576.27903664834514</v>
      </c>
      <c r="Z155" s="12">
        <f t="shared" si="100"/>
        <v>198.83811225699864</v>
      </c>
      <c r="AA155" s="12">
        <f t="shared" si="101"/>
        <v>377.44092439134653</v>
      </c>
      <c r="AB155" s="13">
        <f t="shared" si="102"/>
        <v>103364.18286186883</v>
      </c>
      <c r="AC155" s="15">
        <f t="shared" si="87"/>
        <v>0</v>
      </c>
      <c r="AD155" s="3">
        <f t="shared" si="103"/>
        <v>190.26630494952141</v>
      </c>
      <c r="AE155" s="12">
        <f t="shared" si="104"/>
        <v>615.68206492479135</v>
      </c>
      <c r="AF155" s="12">
        <f t="shared" si="105"/>
        <v>187.9903457618322</v>
      </c>
      <c r="AG155" s="12">
        <f t="shared" si="106"/>
        <v>427.69171916295915</v>
      </c>
      <c r="AH155" s="13">
        <f t="shared" si="88"/>
        <v>97654.227808749492</v>
      </c>
      <c r="AI155" s="14">
        <f t="shared" si="74"/>
        <v>1</v>
      </c>
      <c r="AJ155" s="2">
        <f t="shared" si="89"/>
        <v>140</v>
      </c>
      <c r="AK155" s="12">
        <f t="shared" si="75"/>
        <v>-58.884389042302132</v>
      </c>
      <c r="AL155" s="12">
        <f t="shared" si="76"/>
        <v>-73.645817707406223</v>
      </c>
      <c r="AM155" s="12">
        <f t="shared" si="77"/>
        <v>14.761428665104177</v>
      </c>
      <c r="AN155" s="12">
        <f t="shared" si="78"/>
        <v>-3611.6006081279775</v>
      </c>
      <c r="AO155" s="12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70"/>
    </row>
    <row r="156" spans="2:52" x14ac:dyDescent="0.45">
      <c r="B156" s="2">
        <v>141</v>
      </c>
      <c r="C156" s="12">
        <f t="shared" si="90"/>
        <v>674.5664539671202</v>
      </c>
      <c r="D156" s="12">
        <f t="shared" si="107"/>
        <v>285.10825087923649</v>
      </c>
      <c r="E156" s="12">
        <f t="shared" si="108"/>
        <v>389.45820308788359</v>
      </c>
      <c r="F156" s="12">
        <f t="shared" si="79"/>
        <v>113653.84214860672</v>
      </c>
      <c r="G156" s="1">
        <v>0</v>
      </c>
      <c r="H156" s="12">
        <f t="shared" si="91"/>
        <v>631.50705633609311</v>
      </c>
      <c r="I156" s="12">
        <f t="shared" si="92"/>
        <v>266.90902162569574</v>
      </c>
      <c r="J156" s="12">
        <f t="shared" si="93"/>
        <v>364.59803471039731</v>
      </c>
      <c r="K156" s="13">
        <f t="shared" si="80"/>
        <v>106399.01061556791</v>
      </c>
      <c r="L156" s="15">
        <f t="shared" si="81"/>
        <v>0</v>
      </c>
      <c r="M156" s="3">
        <f t="shared" si="82"/>
        <v>186.08707550582793</v>
      </c>
      <c r="N156" s="12">
        <f t="shared" si="83"/>
        <v>674.56645396710871</v>
      </c>
      <c r="O156" s="12">
        <f t="shared" si="94"/>
        <v>250.69380239457178</v>
      </c>
      <c r="P156" s="12">
        <f t="shared" si="95"/>
        <v>423.87265157253694</v>
      </c>
      <c r="Q156" s="13">
        <f t="shared" si="84"/>
        <v>99853.64830625616</v>
      </c>
      <c r="R156" s="14">
        <f t="shared" si="73"/>
        <v>1</v>
      </c>
      <c r="S156" s="2">
        <v>141</v>
      </c>
      <c r="T156" s="12">
        <f t="shared" si="96"/>
        <v>615.68206492481806</v>
      </c>
      <c r="U156" s="12">
        <f t="shared" si="97"/>
        <v>211.66075784183602</v>
      </c>
      <c r="V156" s="12">
        <f t="shared" si="98"/>
        <v>404.0213070829821</v>
      </c>
      <c r="W156" s="12">
        <f t="shared" si="85"/>
        <v>110027.67843648365</v>
      </c>
      <c r="X156" s="78">
        <f t="shared" si="86"/>
        <v>0</v>
      </c>
      <c r="Y156" s="12">
        <f t="shared" si="99"/>
        <v>576.27903664834514</v>
      </c>
      <c r="Z156" s="12">
        <f t="shared" si="100"/>
        <v>198.11468381858188</v>
      </c>
      <c r="AA156" s="12">
        <f t="shared" si="101"/>
        <v>378.16435282976329</v>
      </c>
      <c r="AB156" s="13">
        <f t="shared" si="102"/>
        <v>102986.01850903907</v>
      </c>
      <c r="AC156" s="15">
        <f t="shared" si="87"/>
        <v>0</v>
      </c>
      <c r="AD156" s="3">
        <f t="shared" si="103"/>
        <v>189.26630494952136</v>
      </c>
      <c r="AE156" s="12">
        <f t="shared" si="104"/>
        <v>615.68206492479146</v>
      </c>
      <c r="AF156" s="12">
        <f t="shared" si="105"/>
        <v>187.17060330010315</v>
      </c>
      <c r="AG156" s="12">
        <f t="shared" si="106"/>
        <v>428.51146162468831</v>
      </c>
      <c r="AH156" s="13">
        <f t="shared" si="88"/>
        <v>97225.716347124806</v>
      </c>
      <c r="AI156" s="14">
        <f t="shared" si="74"/>
        <v>1</v>
      </c>
      <c r="AJ156" s="2">
        <f t="shared" si="89"/>
        <v>141</v>
      </c>
      <c r="AK156" s="12">
        <f t="shared" si="75"/>
        <v>-58.884389042302132</v>
      </c>
      <c r="AL156" s="12">
        <f t="shared" si="76"/>
        <v>-73.447493037400477</v>
      </c>
      <c r="AM156" s="12">
        <f t="shared" si="77"/>
        <v>14.563103995098515</v>
      </c>
      <c r="AN156" s="12">
        <f t="shared" si="78"/>
        <v>-3626.1637121230742</v>
      </c>
      <c r="AO156" s="12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70"/>
    </row>
    <row r="157" spans="2:52" x14ac:dyDescent="0.45">
      <c r="B157" s="2">
        <v>142</v>
      </c>
      <c r="C157" s="12">
        <f t="shared" si="90"/>
        <v>674.5664539671202</v>
      </c>
      <c r="D157" s="12">
        <f t="shared" si="107"/>
        <v>284.13460537151684</v>
      </c>
      <c r="E157" s="12">
        <f t="shared" si="108"/>
        <v>390.43184859560336</v>
      </c>
      <c r="F157" s="12">
        <f t="shared" si="79"/>
        <v>113263.41030001112</v>
      </c>
      <c r="G157" s="1">
        <v>0</v>
      </c>
      <c r="H157" s="12">
        <f t="shared" si="91"/>
        <v>631.50705633609311</v>
      </c>
      <c r="I157" s="12">
        <f t="shared" si="92"/>
        <v>265.99752653891977</v>
      </c>
      <c r="J157" s="12">
        <f t="shared" si="93"/>
        <v>365.50952979717334</v>
      </c>
      <c r="K157" s="13">
        <f t="shared" si="80"/>
        <v>106033.50108577074</v>
      </c>
      <c r="L157" s="15">
        <f t="shared" si="81"/>
        <v>0</v>
      </c>
      <c r="M157" s="3">
        <f t="shared" si="82"/>
        <v>185.08707550582793</v>
      </c>
      <c r="N157" s="12">
        <f t="shared" si="83"/>
        <v>674.56645396710883</v>
      </c>
      <c r="O157" s="12">
        <f t="shared" si="94"/>
        <v>249.6341207656404</v>
      </c>
      <c r="P157" s="12">
        <f t="shared" si="95"/>
        <v>424.93233320146845</v>
      </c>
      <c r="Q157" s="13">
        <f t="shared" si="84"/>
        <v>99428.715973054685</v>
      </c>
      <c r="R157" s="14">
        <f t="shared" si="73"/>
        <v>1</v>
      </c>
      <c r="S157" s="2">
        <v>142</v>
      </c>
      <c r="T157" s="12">
        <f t="shared" si="96"/>
        <v>615.68206492481818</v>
      </c>
      <c r="U157" s="12">
        <f t="shared" si="97"/>
        <v>210.88638366992697</v>
      </c>
      <c r="V157" s="12">
        <f t="shared" si="98"/>
        <v>404.79568125489112</v>
      </c>
      <c r="W157" s="12">
        <f t="shared" si="85"/>
        <v>109622.88275522875</v>
      </c>
      <c r="X157" s="78">
        <f t="shared" si="86"/>
        <v>0</v>
      </c>
      <c r="Y157" s="12">
        <f t="shared" si="99"/>
        <v>576.27903664834525</v>
      </c>
      <c r="Z157" s="12">
        <f t="shared" si="100"/>
        <v>197.38986880899151</v>
      </c>
      <c r="AA157" s="12">
        <f t="shared" si="101"/>
        <v>378.88916783935377</v>
      </c>
      <c r="AB157" s="13">
        <f t="shared" si="102"/>
        <v>102607.12934119972</v>
      </c>
      <c r="AC157" s="15">
        <f t="shared" si="87"/>
        <v>0</v>
      </c>
      <c r="AD157" s="3">
        <f t="shared" si="103"/>
        <v>188.26630494952133</v>
      </c>
      <c r="AE157" s="12">
        <f t="shared" si="104"/>
        <v>615.68206492479169</v>
      </c>
      <c r="AF157" s="12">
        <f t="shared" si="105"/>
        <v>186.34928966532254</v>
      </c>
      <c r="AG157" s="12">
        <f t="shared" si="106"/>
        <v>429.33277525946914</v>
      </c>
      <c r="AH157" s="13">
        <f t="shared" si="88"/>
        <v>96796.383571865343</v>
      </c>
      <c r="AI157" s="14">
        <f t="shared" si="74"/>
        <v>1</v>
      </c>
      <c r="AJ157" s="2">
        <f t="shared" si="89"/>
        <v>142</v>
      </c>
      <c r="AK157" s="12">
        <f t="shared" si="75"/>
        <v>-58.884389042302018</v>
      </c>
      <c r="AL157" s="12">
        <f t="shared" si="76"/>
        <v>-73.24822170158987</v>
      </c>
      <c r="AM157" s="12">
        <f t="shared" si="77"/>
        <v>14.363832659287766</v>
      </c>
      <c r="AN157" s="12">
        <f t="shared" si="78"/>
        <v>-3640.527544782366</v>
      </c>
      <c r="AO157" s="12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70"/>
    </row>
    <row r="158" spans="2:52" x14ac:dyDescent="0.45">
      <c r="B158" s="2">
        <v>143</v>
      </c>
      <c r="C158" s="12">
        <f t="shared" si="90"/>
        <v>674.56645396712008</v>
      </c>
      <c r="D158" s="12">
        <f t="shared" si="107"/>
        <v>283.15852575002782</v>
      </c>
      <c r="E158" s="12">
        <f t="shared" si="108"/>
        <v>391.40792821709226</v>
      </c>
      <c r="F158" s="12">
        <f t="shared" si="79"/>
        <v>112872.00237179403</v>
      </c>
      <c r="G158" s="1">
        <v>0</v>
      </c>
      <c r="H158" s="12">
        <f t="shared" si="91"/>
        <v>631.507056336093</v>
      </c>
      <c r="I158" s="12">
        <f t="shared" si="92"/>
        <v>265.08375271442685</v>
      </c>
      <c r="J158" s="12">
        <f t="shared" si="93"/>
        <v>366.42330362166621</v>
      </c>
      <c r="K158" s="13">
        <f t="shared" si="80"/>
        <v>105667.07778214908</v>
      </c>
      <c r="L158" s="15">
        <f t="shared" si="81"/>
        <v>0</v>
      </c>
      <c r="M158" s="3">
        <f t="shared" si="82"/>
        <v>184.0870755058279</v>
      </c>
      <c r="N158" s="12">
        <f t="shared" si="83"/>
        <v>674.56645396710883</v>
      </c>
      <c r="O158" s="12">
        <f t="shared" si="94"/>
        <v>248.5717899326367</v>
      </c>
      <c r="P158" s="12">
        <f t="shared" si="95"/>
        <v>425.99466403447207</v>
      </c>
      <c r="Q158" s="13">
        <f t="shared" si="84"/>
        <v>99002.721309020213</v>
      </c>
      <c r="R158" s="14">
        <f t="shared" si="73"/>
        <v>1</v>
      </c>
      <c r="S158" s="2">
        <v>143</v>
      </c>
      <c r="T158" s="12">
        <f t="shared" si="96"/>
        <v>615.68206492481806</v>
      </c>
      <c r="U158" s="12">
        <f t="shared" si="97"/>
        <v>210.11052528085511</v>
      </c>
      <c r="V158" s="12">
        <f t="shared" si="98"/>
        <v>405.57153964396292</v>
      </c>
      <c r="W158" s="12">
        <f t="shared" si="85"/>
        <v>109217.31121558479</v>
      </c>
      <c r="X158" s="78">
        <f t="shared" si="86"/>
        <v>0</v>
      </c>
      <c r="Y158" s="12">
        <f t="shared" si="99"/>
        <v>576.27903664834514</v>
      </c>
      <c r="Z158" s="12">
        <f t="shared" si="100"/>
        <v>196.66366457063279</v>
      </c>
      <c r="AA158" s="12">
        <f t="shared" si="101"/>
        <v>379.61537207771244</v>
      </c>
      <c r="AB158" s="13">
        <f t="shared" si="102"/>
        <v>102227.51396912201</v>
      </c>
      <c r="AC158" s="15">
        <f t="shared" si="87"/>
        <v>0</v>
      </c>
      <c r="AD158" s="3">
        <f t="shared" si="103"/>
        <v>187.26630494952147</v>
      </c>
      <c r="AE158" s="12">
        <f t="shared" si="104"/>
        <v>615.68206492479135</v>
      </c>
      <c r="AF158" s="12">
        <f t="shared" si="105"/>
        <v>185.52640184607523</v>
      </c>
      <c r="AG158" s="12">
        <f t="shared" si="106"/>
        <v>430.15566307871609</v>
      </c>
      <c r="AH158" s="13">
        <f t="shared" si="88"/>
        <v>96366.227908786634</v>
      </c>
      <c r="AI158" s="14">
        <f t="shared" si="74"/>
        <v>1</v>
      </c>
      <c r="AJ158" s="2">
        <f t="shared" si="89"/>
        <v>143</v>
      </c>
      <c r="AK158" s="12">
        <f t="shared" si="75"/>
        <v>-58.884389042302018</v>
      </c>
      <c r="AL158" s="12">
        <f t="shared" si="76"/>
        <v>-73.048000469172706</v>
      </c>
      <c r="AM158" s="12">
        <f t="shared" si="77"/>
        <v>14.163611426870659</v>
      </c>
      <c r="AN158" s="12">
        <f t="shared" si="78"/>
        <v>-3654.6911562092428</v>
      </c>
      <c r="AO158" s="12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70"/>
    </row>
    <row r="159" spans="2:52" x14ac:dyDescent="0.45">
      <c r="B159" s="2">
        <v>144</v>
      </c>
      <c r="C159" s="12">
        <f t="shared" si="90"/>
        <v>674.5664539671202</v>
      </c>
      <c r="D159" s="12">
        <f t="shared" si="107"/>
        <v>282.18000592948511</v>
      </c>
      <c r="E159" s="12">
        <f t="shared" si="108"/>
        <v>392.38644803763509</v>
      </c>
      <c r="F159" s="12">
        <f t="shared" si="79"/>
        <v>112479.6159237564</v>
      </c>
      <c r="G159" s="1">
        <v>0</v>
      </c>
      <c r="H159" s="12">
        <f t="shared" si="91"/>
        <v>631.50705633609311</v>
      </c>
      <c r="I159" s="12">
        <f t="shared" si="92"/>
        <v>264.16769445537273</v>
      </c>
      <c r="J159" s="12">
        <f t="shared" si="93"/>
        <v>367.33936188072039</v>
      </c>
      <c r="K159" s="13">
        <f t="shared" si="80"/>
        <v>105299.73842026836</v>
      </c>
      <c r="L159" s="15">
        <f t="shared" si="81"/>
        <v>0</v>
      </c>
      <c r="M159" s="3">
        <f t="shared" si="82"/>
        <v>183.0870755058279</v>
      </c>
      <c r="N159" s="12">
        <f t="shared" si="83"/>
        <v>674.56645396710883</v>
      </c>
      <c r="O159" s="12">
        <f t="shared" si="94"/>
        <v>247.50680327255054</v>
      </c>
      <c r="P159" s="12">
        <f t="shared" si="95"/>
        <v>427.05965069455829</v>
      </c>
      <c r="Q159" s="13">
        <f t="shared" si="84"/>
        <v>98575.661658325655</v>
      </c>
      <c r="R159" s="14">
        <f t="shared" si="73"/>
        <v>1</v>
      </c>
      <c r="S159" s="2">
        <v>144</v>
      </c>
      <c r="T159" s="12">
        <f t="shared" si="96"/>
        <v>615.68206492481806</v>
      </c>
      <c r="U159" s="12">
        <f t="shared" si="97"/>
        <v>209.3331798298708</v>
      </c>
      <c r="V159" s="12">
        <f t="shared" si="98"/>
        <v>406.34888509494721</v>
      </c>
      <c r="W159" s="12">
        <f t="shared" si="85"/>
        <v>108810.96233048984</v>
      </c>
      <c r="X159" s="78">
        <f t="shared" si="86"/>
        <v>0</v>
      </c>
      <c r="Y159" s="12">
        <f t="shared" si="99"/>
        <v>576.27903664834525</v>
      </c>
      <c r="Z159" s="12">
        <f t="shared" si="100"/>
        <v>195.93606844081717</v>
      </c>
      <c r="AA159" s="12">
        <f t="shared" si="101"/>
        <v>380.34296820752814</v>
      </c>
      <c r="AB159" s="13">
        <f t="shared" si="102"/>
        <v>101847.17100091449</v>
      </c>
      <c r="AC159" s="15">
        <f t="shared" si="87"/>
        <v>0</v>
      </c>
      <c r="AD159" s="3">
        <f t="shared" si="103"/>
        <v>186.26630494952144</v>
      </c>
      <c r="AE159" s="12">
        <f t="shared" si="104"/>
        <v>615.68206492479135</v>
      </c>
      <c r="AF159" s="12">
        <f t="shared" si="105"/>
        <v>184.70193682517436</v>
      </c>
      <c r="AG159" s="12">
        <f t="shared" si="106"/>
        <v>430.98012809961705</v>
      </c>
      <c r="AH159" s="13">
        <f t="shared" si="88"/>
        <v>95935.247780687016</v>
      </c>
      <c r="AI159" s="14">
        <f t="shared" si="74"/>
        <v>1</v>
      </c>
      <c r="AJ159" s="2">
        <f t="shared" si="89"/>
        <v>144</v>
      </c>
      <c r="AK159" s="12">
        <f t="shared" si="75"/>
        <v>-58.884389042302132</v>
      </c>
      <c r="AL159" s="12">
        <f t="shared" si="76"/>
        <v>-72.846826099614304</v>
      </c>
      <c r="AM159" s="12">
        <f t="shared" si="77"/>
        <v>13.962437057312115</v>
      </c>
      <c r="AN159" s="12">
        <f t="shared" si="78"/>
        <v>-3668.6535932665574</v>
      </c>
      <c r="AO159" s="12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70"/>
    </row>
    <row r="160" spans="2:52" x14ac:dyDescent="0.45">
      <c r="B160" s="2">
        <v>145</v>
      </c>
      <c r="C160" s="12">
        <f t="shared" si="90"/>
        <v>674.56645396712008</v>
      </c>
      <c r="D160" s="12">
        <f t="shared" si="107"/>
        <v>281.19903980939102</v>
      </c>
      <c r="E160" s="12">
        <f t="shared" si="108"/>
        <v>393.36741415772906</v>
      </c>
      <c r="F160" s="12">
        <f t="shared" si="79"/>
        <v>112086.24850959866</v>
      </c>
      <c r="G160" s="1">
        <v>0</v>
      </c>
      <c r="H160" s="12">
        <f t="shared" si="91"/>
        <v>631.50705633609311</v>
      </c>
      <c r="I160" s="12">
        <f t="shared" si="92"/>
        <v>263.24934605067091</v>
      </c>
      <c r="J160" s="12">
        <f t="shared" si="93"/>
        <v>368.25771028542221</v>
      </c>
      <c r="K160" s="13">
        <f t="shared" si="80"/>
        <v>104931.48070998293</v>
      </c>
      <c r="L160" s="15">
        <f t="shared" si="81"/>
        <v>0</v>
      </c>
      <c r="M160" s="3">
        <f t="shared" si="82"/>
        <v>182.08707550582795</v>
      </c>
      <c r="N160" s="12">
        <f t="shared" si="83"/>
        <v>674.5664539671086</v>
      </c>
      <c r="O160" s="12">
        <f t="shared" si="94"/>
        <v>246.43915414581414</v>
      </c>
      <c r="P160" s="12">
        <f t="shared" si="95"/>
        <v>428.12729982129451</v>
      </c>
      <c r="Q160" s="13">
        <f t="shared" si="84"/>
        <v>98147.534358504359</v>
      </c>
      <c r="R160" s="14">
        <f t="shared" si="73"/>
        <v>1</v>
      </c>
      <c r="S160" s="2">
        <v>145</v>
      </c>
      <c r="T160" s="12">
        <f t="shared" si="96"/>
        <v>615.68206492481806</v>
      </c>
      <c r="U160" s="12">
        <f t="shared" si="97"/>
        <v>208.55434446677219</v>
      </c>
      <c r="V160" s="12">
        <f t="shared" si="98"/>
        <v>407.12772045804587</v>
      </c>
      <c r="W160" s="12">
        <f t="shared" si="85"/>
        <v>108403.8346100318</v>
      </c>
      <c r="X160" s="78">
        <f t="shared" si="86"/>
        <v>0</v>
      </c>
      <c r="Y160" s="12">
        <f t="shared" si="99"/>
        <v>576.27903664834537</v>
      </c>
      <c r="Z160" s="12">
        <f t="shared" si="100"/>
        <v>195.20707775175279</v>
      </c>
      <c r="AA160" s="12">
        <f t="shared" si="101"/>
        <v>381.07195889659261</v>
      </c>
      <c r="AB160" s="13">
        <f t="shared" si="102"/>
        <v>101466.0990420179</v>
      </c>
      <c r="AC160" s="15">
        <f t="shared" si="87"/>
        <v>0</v>
      </c>
      <c r="AD160" s="3">
        <f t="shared" si="103"/>
        <v>185.26630494952147</v>
      </c>
      <c r="AE160" s="12">
        <f t="shared" si="104"/>
        <v>615.68206492479135</v>
      </c>
      <c r="AF160" s="12">
        <f t="shared" si="105"/>
        <v>183.8758915796501</v>
      </c>
      <c r="AG160" s="12">
        <f t="shared" si="106"/>
        <v>431.80617334514125</v>
      </c>
      <c r="AH160" s="13">
        <f t="shared" si="88"/>
        <v>95503.441607341869</v>
      </c>
      <c r="AI160" s="14">
        <f t="shared" si="74"/>
        <v>1</v>
      </c>
      <c r="AJ160" s="2">
        <f t="shared" si="89"/>
        <v>145</v>
      </c>
      <c r="AK160" s="12">
        <f t="shared" si="75"/>
        <v>-58.884389042302018</v>
      </c>
      <c r="AL160" s="12">
        <f t="shared" si="76"/>
        <v>-72.644695342618832</v>
      </c>
      <c r="AM160" s="12">
        <f t="shared" si="77"/>
        <v>13.760306300316813</v>
      </c>
      <c r="AN160" s="12">
        <f t="shared" si="78"/>
        <v>-3682.4138995668618</v>
      </c>
      <c r="AO160" s="12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70"/>
    </row>
    <row r="161" spans="2:52" x14ac:dyDescent="0.45">
      <c r="B161" s="2">
        <v>146</v>
      </c>
      <c r="C161" s="12">
        <f t="shared" si="90"/>
        <v>674.5664539671202</v>
      </c>
      <c r="D161" s="12">
        <f t="shared" si="107"/>
        <v>280.21562127399665</v>
      </c>
      <c r="E161" s="12">
        <f t="shared" si="108"/>
        <v>394.35083269312355</v>
      </c>
      <c r="F161" s="12">
        <f t="shared" si="79"/>
        <v>111691.89767690554</v>
      </c>
      <c r="G161" s="1">
        <v>0</v>
      </c>
      <c r="H161" s="12">
        <f t="shared" si="91"/>
        <v>631.50705633609311</v>
      </c>
      <c r="I161" s="12">
        <f t="shared" si="92"/>
        <v>262.32870177495732</v>
      </c>
      <c r="J161" s="12">
        <f t="shared" si="93"/>
        <v>369.17835456113579</v>
      </c>
      <c r="K161" s="13">
        <f t="shared" si="80"/>
        <v>104562.30235542179</v>
      </c>
      <c r="L161" s="15">
        <f t="shared" si="81"/>
        <v>0</v>
      </c>
      <c r="M161" s="3">
        <f t="shared" si="82"/>
        <v>181.08707550582787</v>
      </c>
      <c r="N161" s="12">
        <f t="shared" si="83"/>
        <v>674.56645396710883</v>
      </c>
      <c r="O161" s="12">
        <f t="shared" si="94"/>
        <v>245.36883589626089</v>
      </c>
      <c r="P161" s="12">
        <f t="shared" si="95"/>
        <v>429.19761807084797</v>
      </c>
      <c r="Q161" s="13">
        <f t="shared" si="84"/>
        <v>97718.336740433515</v>
      </c>
      <c r="R161" s="14">
        <f t="shared" si="73"/>
        <v>1</v>
      </c>
      <c r="S161" s="2">
        <v>146</v>
      </c>
      <c r="T161" s="12">
        <f t="shared" si="96"/>
        <v>615.68206492481818</v>
      </c>
      <c r="U161" s="12">
        <f t="shared" si="97"/>
        <v>207.77401633589432</v>
      </c>
      <c r="V161" s="12">
        <f t="shared" si="98"/>
        <v>407.9080485889238</v>
      </c>
      <c r="W161" s="12">
        <f t="shared" si="85"/>
        <v>107995.92656144287</v>
      </c>
      <c r="X161" s="78">
        <f t="shared" si="86"/>
        <v>0</v>
      </c>
      <c r="Y161" s="12">
        <f t="shared" si="99"/>
        <v>576.27903664834537</v>
      </c>
      <c r="Z161" s="12">
        <f t="shared" si="100"/>
        <v>194.4766898305343</v>
      </c>
      <c r="AA161" s="12">
        <f t="shared" si="101"/>
        <v>381.8023468178111</v>
      </c>
      <c r="AB161" s="13">
        <f t="shared" si="102"/>
        <v>101084.29669520009</v>
      </c>
      <c r="AC161" s="15">
        <f t="shared" si="87"/>
        <v>0</v>
      </c>
      <c r="AD161" s="3">
        <f t="shared" si="103"/>
        <v>184.26630494952141</v>
      </c>
      <c r="AE161" s="12">
        <f t="shared" si="104"/>
        <v>615.68206492479135</v>
      </c>
      <c r="AF161" s="12">
        <f t="shared" si="105"/>
        <v>183.04826308073856</v>
      </c>
      <c r="AG161" s="12">
        <f t="shared" si="106"/>
        <v>432.63380184405281</v>
      </c>
      <c r="AH161" s="13">
        <f t="shared" si="88"/>
        <v>95070.80780549781</v>
      </c>
      <c r="AI161" s="14">
        <f t="shared" si="74"/>
        <v>1</v>
      </c>
      <c r="AJ161" s="2">
        <f t="shared" si="89"/>
        <v>146</v>
      </c>
      <c r="AK161" s="12">
        <f t="shared" si="75"/>
        <v>-58.884389042302018</v>
      </c>
      <c r="AL161" s="12">
        <f t="shared" si="76"/>
        <v>-72.44160493810233</v>
      </c>
      <c r="AM161" s="12">
        <f t="shared" si="77"/>
        <v>13.557215895800255</v>
      </c>
      <c r="AN161" s="12">
        <f t="shared" si="78"/>
        <v>-3695.9711154626712</v>
      </c>
      <c r="AO161" s="12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70"/>
    </row>
    <row r="162" spans="2:52" x14ac:dyDescent="0.45">
      <c r="B162" s="2">
        <v>147</v>
      </c>
      <c r="C162" s="12">
        <f t="shared" si="90"/>
        <v>674.5664539671202</v>
      </c>
      <c r="D162" s="12">
        <f t="shared" si="107"/>
        <v>279.22974419226387</v>
      </c>
      <c r="E162" s="12">
        <f t="shared" si="108"/>
        <v>395.33670977485639</v>
      </c>
      <c r="F162" s="12">
        <f t="shared" si="79"/>
        <v>111296.56096713069</v>
      </c>
      <c r="G162" s="1">
        <v>0</v>
      </c>
      <c r="H162" s="12">
        <f t="shared" si="91"/>
        <v>631.50705633609311</v>
      </c>
      <c r="I162" s="12">
        <f t="shared" si="92"/>
        <v>261.40575588855449</v>
      </c>
      <c r="J162" s="12">
        <f t="shared" si="93"/>
        <v>370.10130044753868</v>
      </c>
      <c r="K162" s="13">
        <f t="shared" si="80"/>
        <v>104192.20105497426</v>
      </c>
      <c r="L162" s="15">
        <f t="shared" si="81"/>
        <v>0</v>
      </c>
      <c r="M162" s="3">
        <f t="shared" si="82"/>
        <v>180.08707550582787</v>
      </c>
      <c r="N162" s="12">
        <f t="shared" si="83"/>
        <v>674.56645396710883</v>
      </c>
      <c r="O162" s="12">
        <f t="shared" si="94"/>
        <v>244.29584185108379</v>
      </c>
      <c r="P162" s="12">
        <f t="shared" si="95"/>
        <v>430.27061211602506</v>
      </c>
      <c r="Q162" s="13">
        <f t="shared" si="84"/>
        <v>97288.066128317485</v>
      </c>
      <c r="R162" s="14">
        <f t="shared" si="73"/>
        <v>1</v>
      </c>
      <c r="S162" s="2">
        <v>147</v>
      </c>
      <c r="T162" s="12">
        <f t="shared" si="96"/>
        <v>615.68206492481795</v>
      </c>
      <c r="U162" s="12">
        <f t="shared" si="97"/>
        <v>206.99219257609883</v>
      </c>
      <c r="V162" s="12">
        <f t="shared" si="98"/>
        <v>408.68987234871912</v>
      </c>
      <c r="W162" s="12">
        <f t="shared" si="85"/>
        <v>107587.23668909415</v>
      </c>
      <c r="X162" s="78">
        <f t="shared" si="86"/>
        <v>0</v>
      </c>
      <c r="Y162" s="12">
        <f t="shared" si="99"/>
        <v>576.27903664834525</v>
      </c>
      <c r="Z162" s="12">
        <f t="shared" si="100"/>
        <v>193.74490199913348</v>
      </c>
      <c r="AA162" s="12">
        <f t="shared" si="101"/>
        <v>382.53413464921181</v>
      </c>
      <c r="AB162" s="13">
        <f t="shared" si="102"/>
        <v>100701.76256055088</v>
      </c>
      <c r="AC162" s="15">
        <f t="shared" si="87"/>
        <v>0</v>
      </c>
      <c r="AD162" s="3">
        <f t="shared" si="103"/>
        <v>183.26630494952147</v>
      </c>
      <c r="AE162" s="12">
        <f t="shared" si="104"/>
        <v>615.68206492479112</v>
      </c>
      <c r="AF162" s="12">
        <f t="shared" si="105"/>
        <v>182.2190482938708</v>
      </c>
      <c r="AG162" s="12">
        <f t="shared" si="106"/>
        <v>433.46301663092038</v>
      </c>
      <c r="AH162" s="13">
        <f t="shared" si="88"/>
        <v>94637.344788866889</v>
      </c>
      <c r="AI162" s="14">
        <f t="shared" si="74"/>
        <v>1</v>
      </c>
      <c r="AJ162" s="2">
        <f t="shared" si="89"/>
        <v>147</v>
      </c>
      <c r="AK162" s="12">
        <f t="shared" si="75"/>
        <v>-58.884389042302246</v>
      </c>
      <c r="AL162" s="12">
        <f t="shared" si="76"/>
        <v>-72.237551616165035</v>
      </c>
      <c r="AM162" s="12">
        <f t="shared" si="77"/>
        <v>13.353162573862733</v>
      </c>
      <c r="AN162" s="12">
        <f t="shared" si="78"/>
        <v>-3709.3242780365399</v>
      </c>
      <c r="AO162" s="12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70"/>
    </row>
    <row r="163" spans="2:52" x14ac:dyDescent="0.45">
      <c r="B163" s="2">
        <v>148</v>
      </c>
      <c r="C163" s="12">
        <f t="shared" si="90"/>
        <v>674.5664539671202</v>
      </c>
      <c r="D163" s="12">
        <f t="shared" si="107"/>
        <v>278.24140241782675</v>
      </c>
      <c r="E163" s="12">
        <f t="shared" si="108"/>
        <v>396.32505154929345</v>
      </c>
      <c r="F163" s="12">
        <f t="shared" si="79"/>
        <v>110900.23591558139</v>
      </c>
      <c r="G163" s="1">
        <v>0</v>
      </c>
      <c r="H163" s="12">
        <f t="shared" si="91"/>
        <v>631.50705633609311</v>
      </c>
      <c r="I163" s="12">
        <f t="shared" si="92"/>
        <v>260.48050263743562</v>
      </c>
      <c r="J163" s="12">
        <f t="shared" si="93"/>
        <v>371.02655369865744</v>
      </c>
      <c r="K163" s="13">
        <f t="shared" si="80"/>
        <v>103821.1745012756</v>
      </c>
      <c r="L163" s="15">
        <f t="shared" si="81"/>
        <v>0</v>
      </c>
      <c r="M163" s="3">
        <f t="shared" si="82"/>
        <v>179.0870755058279</v>
      </c>
      <c r="N163" s="12">
        <f t="shared" si="83"/>
        <v>674.56645396710883</v>
      </c>
      <c r="O163" s="12">
        <f t="shared" si="94"/>
        <v>243.22016532079371</v>
      </c>
      <c r="P163" s="12">
        <f t="shared" si="95"/>
        <v>431.34628864631509</v>
      </c>
      <c r="Q163" s="13">
        <f t="shared" si="84"/>
        <v>96856.719839671176</v>
      </c>
      <c r="R163" s="14">
        <f t="shared" si="73"/>
        <v>1</v>
      </c>
      <c r="S163" s="2">
        <v>148</v>
      </c>
      <c r="T163" s="12">
        <f t="shared" si="96"/>
        <v>615.68206492481806</v>
      </c>
      <c r="U163" s="12">
        <f t="shared" si="97"/>
        <v>206.20887032076376</v>
      </c>
      <c r="V163" s="12">
        <f t="shared" si="98"/>
        <v>409.4731946040543</v>
      </c>
      <c r="W163" s="12">
        <f t="shared" si="85"/>
        <v>107177.76349449009</v>
      </c>
      <c r="X163" s="78">
        <f t="shared" si="86"/>
        <v>0</v>
      </c>
      <c r="Y163" s="12">
        <f t="shared" si="99"/>
        <v>576.27903664834537</v>
      </c>
      <c r="Z163" s="12">
        <f t="shared" si="100"/>
        <v>193.01171157438918</v>
      </c>
      <c r="AA163" s="12">
        <f t="shared" si="101"/>
        <v>383.26732507395621</v>
      </c>
      <c r="AB163" s="13">
        <f t="shared" si="102"/>
        <v>100318.49523547692</v>
      </c>
      <c r="AC163" s="15">
        <f t="shared" si="87"/>
        <v>0</v>
      </c>
      <c r="AD163" s="3">
        <f t="shared" si="103"/>
        <v>182.26630494952147</v>
      </c>
      <c r="AE163" s="12">
        <f t="shared" si="104"/>
        <v>615.68206492479135</v>
      </c>
      <c r="AF163" s="12">
        <f t="shared" si="105"/>
        <v>181.38824417866152</v>
      </c>
      <c r="AG163" s="12">
        <f t="shared" si="106"/>
        <v>434.29382074612977</v>
      </c>
      <c r="AH163" s="13">
        <f t="shared" si="88"/>
        <v>94203.050968120762</v>
      </c>
      <c r="AI163" s="14">
        <f t="shared" si="74"/>
        <v>1</v>
      </c>
      <c r="AJ163" s="2">
        <f t="shared" si="89"/>
        <v>148</v>
      </c>
      <c r="AK163" s="12">
        <f t="shared" si="75"/>
        <v>-58.884389042302132</v>
      </c>
      <c r="AL163" s="12">
        <f t="shared" si="76"/>
        <v>-72.032532097062983</v>
      </c>
      <c r="AM163" s="12">
        <f t="shared" si="77"/>
        <v>13.148143054760851</v>
      </c>
      <c r="AN163" s="12">
        <f t="shared" si="78"/>
        <v>-3722.4724210912973</v>
      </c>
      <c r="AO163" s="12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70"/>
    </row>
    <row r="164" spans="2:52" x14ac:dyDescent="0.45">
      <c r="B164" s="2">
        <v>149</v>
      </c>
      <c r="C164" s="12">
        <f t="shared" si="90"/>
        <v>674.5664539671202</v>
      </c>
      <c r="D164" s="12">
        <f t="shared" si="107"/>
        <v>277.2505897889535</v>
      </c>
      <c r="E164" s="12">
        <f t="shared" si="108"/>
        <v>397.31586417816669</v>
      </c>
      <c r="F164" s="12">
        <f t="shared" si="79"/>
        <v>110502.92005140323</v>
      </c>
      <c r="G164" s="1">
        <v>0</v>
      </c>
      <c r="H164" s="12">
        <f t="shared" si="91"/>
        <v>631.50705633609311</v>
      </c>
      <c r="I164" s="12">
        <f t="shared" si="92"/>
        <v>259.55293625318899</v>
      </c>
      <c r="J164" s="12">
        <f t="shared" si="93"/>
        <v>371.95412008290413</v>
      </c>
      <c r="K164" s="13">
        <f t="shared" si="80"/>
        <v>103449.2203811927</v>
      </c>
      <c r="L164" s="15">
        <f t="shared" si="81"/>
        <v>0</v>
      </c>
      <c r="M164" s="3">
        <f t="shared" si="82"/>
        <v>178.08707550582795</v>
      </c>
      <c r="N164" s="12">
        <f t="shared" si="83"/>
        <v>674.56645396710871</v>
      </c>
      <c r="O164" s="12">
        <f t="shared" si="94"/>
        <v>242.14179959917794</v>
      </c>
      <c r="P164" s="12">
        <f t="shared" si="95"/>
        <v>432.42465436793077</v>
      </c>
      <c r="Q164" s="13">
        <f t="shared" si="84"/>
        <v>96424.295185303243</v>
      </c>
      <c r="R164" s="14">
        <f t="shared" si="73"/>
        <v>1</v>
      </c>
      <c r="S164" s="2">
        <v>149</v>
      </c>
      <c r="T164" s="12">
        <f t="shared" si="96"/>
        <v>615.68206492481806</v>
      </c>
      <c r="U164" s="12">
        <f t="shared" si="97"/>
        <v>205.4240466977727</v>
      </c>
      <c r="V164" s="12">
        <f t="shared" si="98"/>
        <v>410.2580182270454</v>
      </c>
      <c r="W164" s="12">
        <f t="shared" si="85"/>
        <v>106767.50547626305</v>
      </c>
      <c r="X164" s="78">
        <f t="shared" si="86"/>
        <v>0</v>
      </c>
      <c r="Y164" s="12">
        <f t="shared" si="99"/>
        <v>576.27903664834525</v>
      </c>
      <c r="Z164" s="12">
        <f t="shared" si="100"/>
        <v>192.27711586799742</v>
      </c>
      <c r="AA164" s="12">
        <f t="shared" si="101"/>
        <v>384.00192078034792</v>
      </c>
      <c r="AB164" s="13">
        <f t="shared" si="102"/>
        <v>99934.493314696578</v>
      </c>
      <c r="AC164" s="15">
        <f t="shared" si="87"/>
        <v>0</v>
      </c>
      <c r="AD164" s="3">
        <f t="shared" si="103"/>
        <v>181.26630494952144</v>
      </c>
      <c r="AE164" s="12">
        <f t="shared" si="104"/>
        <v>615.68206492479135</v>
      </c>
      <c r="AF164" s="12">
        <f t="shared" si="105"/>
        <v>180.55584768889815</v>
      </c>
      <c r="AG164" s="12">
        <f t="shared" si="106"/>
        <v>435.12621723589325</v>
      </c>
      <c r="AH164" s="13">
        <f t="shared" si="88"/>
        <v>93767.924750884864</v>
      </c>
      <c r="AI164" s="14">
        <f t="shared" si="74"/>
        <v>1</v>
      </c>
      <c r="AJ164" s="2">
        <f t="shared" si="89"/>
        <v>149</v>
      </c>
      <c r="AK164" s="12">
        <f t="shared" si="75"/>
        <v>-58.884389042302132</v>
      </c>
      <c r="AL164" s="12">
        <f t="shared" si="76"/>
        <v>-71.82654309118081</v>
      </c>
      <c r="AM164" s="12">
        <f t="shared" si="77"/>
        <v>12.942154048878706</v>
      </c>
      <c r="AN164" s="12">
        <f t="shared" si="78"/>
        <v>-3735.4145751401811</v>
      </c>
      <c r="AO164" s="12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70"/>
    </row>
    <row r="165" spans="2:52" x14ac:dyDescent="0.45">
      <c r="B165" s="2">
        <v>150</v>
      </c>
      <c r="C165" s="12">
        <f t="shared" si="90"/>
        <v>674.5664539671202</v>
      </c>
      <c r="D165" s="12">
        <f t="shared" si="107"/>
        <v>276.25730012850806</v>
      </c>
      <c r="E165" s="12">
        <f t="shared" si="108"/>
        <v>398.30915383861202</v>
      </c>
      <c r="F165" s="12">
        <f t="shared" si="79"/>
        <v>110104.61089756462</v>
      </c>
      <c r="G165" s="1">
        <v>0</v>
      </c>
      <c r="H165" s="12">
        <f t="shared" si="91"/>
        <v>631.50705633609323</v>
      </c>
      <c r="I165" s="12">
        <f t="shared" si="92"/>
        <v>258.62305095298177</v>
      </c>
      <c r="J165" s="12">
        <f t="shared" si="93"/>
        <v>372.88400538311146</v>
      </c>
      <c r="K165" s="13">
        <f t="shared" si="80"/>
        <v>103076.33637580959</v>
      </c>
      <c r="L165" s="15">
        <f t="shared" si="81"/>
        <v>0</v>
      </c>
      <c r="M165" s="3">
        <f t="shared" si="82"/>
        <v>177.08707550582795</v>
      </c>
      <c r="N165" s="12">
        <f t="shared" si="83"/>
        <v>674.5664539671086</v>
      </c>
      <c r="O165" s="12">
        <f t="shared" si="94"/>
        <v>241.06073796325811</v>
      </c>
      <c r="P165" s="12">
        <f t="shared" si="95"/>
        <v>433.50571600385047</v>
      </c>
      <c r="Q165" s="13">
        <f t="shared" si="84"/>
        <v>95990.789469299387</v>
      </c>
      <c r="R165" s="14">
        <f t="shared" si="73"/>
        <v>1</v>
      </c>
      <c r="S165" s="2">
        <v>150</v>
      </c>
      <c r="T165" s="12">
        <f t="shared" si="96"/>
        <v>615.68206492481795</v>
      </c>
      <c r="U165" s="12">
        <f t="shared" si="97"/>
        <v>204.63771882950417</v>
      </c>
      <c r="V165" s="12">
        <f t="shared" si="98"/>
        <v>411.04434609531381</v>
      </c>
      <c r="W165" s="12">
        <f t="shared" si="85"/>
        <v>106356.46113016774</v>
      </c>
      <c r="X165" s="78">
        <f t="shared" si="86"/>
        <v>0</v>
      </c>
      <c r="Y165" s="12">
        <f t="shared" si="99"/>
        <v>576.27903664834537</v>
      </c>
      <c r="Z165" s="12">
        <f t="shared" si="100"/>
        <v>191.54111218650178</v>
      </c>
      <c r="AA165" s="12">
        <f t="shared" si="101"/>
        <v>384.7379244618437</v>
      </c>
      <c r="AB165" s="13">
        <f t="shared" si="102"/>
        <v>99549.755390234728</v>
      </c>
      <c r="AC165" s="15">
        <f t="shared" si="87"/>
        <v>0</v>
      </c>
      <c r="AD165" s="3">
        <f t="shared" si="103"/>
        <v>180.26630494952155</v>
      </c>
      <c r="AE165" s="12">
        <f t="shared" si="104"/>
        <v>615.68206492479101</v>
      </c>
      <c r="AF165" s="12">
        <f t="shared" si="105"/>
        <v>179.72185577252932</v>
      </c>
      <c r="AG165" s="12">
        <f t="shared" si="106"/>
        <v>435.96020915226165</v>
      </c>
      <c r="AH165" s="13">
        <f t="shared" si="88"/>
        <v>93331.964541732596</v>
      </c>
      <c r="AI165" s="14">
        <f t="shared" si="74"/>
        <v>1</v>
      </c>
      <c r="AJ165" s="2">
        <f t="shared" si="89"/>
        <v>150</v>
      </c>
      <c r="AK165" s="12">
        <f t="shared" si="75"/>
        <v>-58.884389042302246</v>
      </c>
      <c r="AL165" s="12">
        <f t="shared" si="76"/>
        <v>-71.619581299003897</v>
      </c>
      <c r="AM165" s="12">
        <f t="shared" si="77"/>
        <v>12.735192256701794</v>
      </c>
      <c r="AN165" s="12">
        <f t="shared" si="78"/>
        <v>-3748.1497673968843</v>
      </c>
      <c r="AO165" s="12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70"/>
    </row>
    <row r="166" spans="2:52" x14ac:dyDescent="0.45">
      <c r="B166" s="2">
        <v>151</v>
      </c>
      <c r="C166" s="12">
        <f t="shared" si="90"/>
        <v>674.56645396712008</v>
      </c>
      <c r="D166" s="12">
        <f t="shared" si="107"/>
        <v>275.26152724391153</v>
      </c>
      <c r="E166" s="12">
        <f t="shared" si="108"/>
        <v>399.30492672320855</v>
      </c>
      <c r="F166" s="12">
        <f t="shared" si="79"/>
        <v>109705.30597084141</v>
      </c>
      <c r="G166" s="1">
        <v>0</v>
      </c>
      <c r="H166" s="12">
        <f t="shared" si="91"/>
        <v>631.507056336093</v>
      </c>
      <c r="I166" s="12">
        <f t="shared" si="92"/>
        <v>257.69084093952398</v>
      </c>
      <c r="J166" s="12">
        <f t="shared" si="93"/>
        <v>373.81621539656908</v>
      </c>
      <c r="K166" s="13">
        <f t="shared" si="80"/>
        <v>102702.52016041303</v>
      </c>
      <c r="L166" s="15">
        <f t="shared" si="81"/>
        <v>0</v>
      </c>
      <c r="M166" s="3">
        <f t="shared" si="82"/>
        <v>176.08707550582801</v>
      </c>
      <c r="N166" s="12">
        <f t="shared" si="83"/>
        <v>674.56645396710849</v>
      </c>
      <c r="O166" s="12">
        <f t="shared" si="94"/>
        <v>239.97697367324847</v>
      </c>
      <c r="P166" s="12">
        <f t="shared" si="95"/>
        <v>434.58948029385999</v>
      </c>
      <c r="Q166" s="13">
        <f t="shared" si="84"/>
        <v>95556.19998900553</v>
      </c>
      <c r="R166" s="14">
        <f t="shared" si="73"/>
        <v>1</v>
      </c>
      <c r="S166" s="2">
        <v>151</v>
      </c>
      <c r="T166" s="12">
        <f t="shared" si="96"/>
        <v>615.68206492481806</v>
      </c>
      <c r="U166" s="12">
        <f t="shared" si="97"/>
        <v>203.84988383282149</v>
      </c>
      <c r="V166" s="12">
        <f t="shared" si="98"/>
        <v>411.83218109199657</v>
      </c>
      <c r="W166" s="12">
        <f t="shared" si="85"/>
        <v>105944.62894907573</v>
      </c>
      <c r="X166" s="78">
        <f t="shared" si="86"/>
        <v>0</v>
      </c>
      <c r="Y166" s="12">
        <f t="shared" si="99"/>
        <v>576.27903664834537</v>
      </c>
      <c r="Z166" s="12">
        <f t="shared" si="100"/>
        <v>190.80369783128322</v>
      </c>
      <c r="AA166" s="12">
        <f t="shared" si="101"/>
        <v>385.47533881706215</v>
      </c>
      <c r="AB166" s="13">
        <f t="shared" si="102"/>
        <v>99164.280051417663</v>
      </c>
      <c r="AC166" s="15">
        <f t="shared" si="87"/>
        <v>0</v>
      </c>
      <c r="AD166" s="3">
        <f t="shared" si="103"/>
        <v>179.2663049495215</v>
      </c>
      <c r="AE166" s="12">
        <f t="shared" si="104"/>
        <v>615.68206492479112</v>
      </c>
      <c r="AF166" s="12">
        <f t="shared" si="105"/>
        <v>178.88626537165413</v>
      </c>
      <c r="AG166" s="12">
        <f t="shared" si="106"/>
        <v>436.79579955313693</v>
      </c>
      <c r="AH166" s="13">
        <f t="shared" si="88"/>
        <v>92895.168742179463</v>
      </c>
      <c r="AI166" s="14">
        <f t="shared" si="74"/>
        <v>1</v>
      </c>
      <c r="AJ166" s="2">
        <f t="shared" si="89"/>
        <v>151</v>
      </c>
      <c r="AK166" s="12">
        <f t="shared" si="75"/>
        <v>-58.884389042302018</v>
      </c>
      <c r="AL166" s="12">
        <f t="shared" si="76"/>
        <v>-71.41164341109004</v>
      </c>
      <c r="AM166" s="12">
        <f t="shared" si="77"/>
        <v>12.527254368788022</v>
      </c>
      <c r="AN166" s="12">
        <f t="shared" si="78"/>
        <v>-3760.677021765674</v>
      </c>
      <c r="AO166" s="12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70"/>
    </row>
    <row r="167" spans="2:52" x14ac:dyDescent="0.45">
      <c r="B167" s="2">
        <v>152</v>
      </c>
      <c r="C167" s="12">
        <f t="shared" si="90"/>
        <v>674.5664539671202</v>
      </c>
      <c r="D167" s="12">
        <f t="shared" si="107"/>
        <v>274.26326492710353</v>
      </c>
      <c r="E167" s="12">
        <f t="shared" si="108"/>
        <v>400.30318904001666</v>
      </c>
      <c r="F167" s="12">
        <f t="shared" si="79"/>
        <v>109305.00278180139</v>
      </c>
      <c r="G167" s="1">
        <v>0</v>
      </c>
      <c r="H167" s="12">
        <f t="shared" si="91"/>
        <v>631.50705633609323</v>
      </c>
      <c r="I167" s="12">
        <f t="shared" si="92"/>
        <v>256.75630040103255</v>
      </c>
      <c r="J167" s="12">
        <f t="shared" si="93"/>
        <v>374.75075593506068</v>
      </c>
      <c r="K167" s="13">
        <f t="shared" si="80"/>
        <v>102327.76940447796</v>
      </c>
      <c r="L167" s="15">
        <f t="shared" si="81"/>
        <v>0</v>
      </c>
      <c r="M167" s="3">
        <f t="shared" si="82"/>
        <v>175.08707550582793</v>
      </c>
      <c r="N167" s="12">
        <f t="shared" si="83"/>
        <v>674.56645396710883</v>
      </c>
      <c r="O167" s="12">
        <f t="shared" si="94"/>
        <v>238.89049997251382</v>
      </c>
      <c r="P167" s="12">
        <f t="shared" si="95"/>
        <v>435.67595399459498</v>
      </c>
      <c r="Q167" s="13">
        <f t="shared" si="84"/>
        <v>95120.524035010938</v>
      </c>
      <c r="R167" s="14">
        <f t="shared" si="73"/>
        <v>1</v>
      </c>
      <c r="S167" s="2">
        <v>152</v>
      </c>
      <c r="T167" s="12">
        <f t="shared" si="96"/>
        <v>615.68206492481806</v>
      </c>
      <c r="U167" s="12">
        <f t="shared" si="97"/>
        <v>203.0605388190618</v>
      </c>
      <c r="V167" s="12">
        <f t="shared" si="98"/>
        <v>412.62152610575617</v>
      </c>
      <c r="W167" s="12">
        <f t="shared" si="85"/>
        <v>105532.00742296998</v>
      </c>
      <c r="X167" s="78">
        <f t="shared" si="86"/>
        <v>0</v>
      </c>
      <c r="Y167" s="12">
        <f t="shared" si="99"/>
        <v>576.27903664834537</v>
      </c>
      <c r="Z167" s="12">
        <f t="shared" si="100"/>
        <v>190.06487009855053</v>
      </c>
      <c r="AA167" s="12">
        <f t="shared" si="101"/>
        <v>386.21416654979487</v>
      </c>
      <c r="AB167" s="13">
        <f t="shared" si="102"/>
        <v>98778.065884867872</v>
      </c>
      <c r="AC167" s="15">
        <f t="shared" si="87"/>
        <v>0</v>
      </c>
      <c r="AD167" s="3">
        <f t="shared" si="103"/>
        <v>178.2663049495215</v>
      </c>
      <c r="AE167" s="12">
        <f t="shared" si="104"/>
        <v>615.68206492479112</v>
      </c>
      <c r="AF167" s="12">
        <f t="shared" si="105"/>
        <v>178.04907342251062</v>
      </c>
      <c r="AG167" s="12">
        <f t="shared" si="106"/>
        <v>437.6329915022805</v>
      </c>
      <c r="AH167" s="13">
        <f t="shared" si="88"/>
        <v>92457.535750677183</v>
      </c>
      <c r="AI167" s="14">
        <f t="shared" si="74"/>
        <v>1</v>
      </c>
      <c r="AJ167" s="2">
        <f t="shared" si="89"/>
        <v>152</v>
      </c>
      <c r="AK167" s="12">
        <f t="shared" si="75"/>
        <v>-58.884389042302132</v>
      </c>
      <c r="AL167" s="12">
        <f t="shared" si="76"/>
        <v>-71.20272610804173</v>
      </c>
      <c r="AM167" s="12">
        <f t="shared" si="77"/>
        <v>12.318337065739513</v>
      </c>
      <c r="AN167" s="12">
        <f t="shared" si="78"/>
        <v>-3772.9953588314092</v>
      </c>
      <c r="AO167" s="12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70"/>
    </row>
    <row r="168" spans="2:52" x14ac:dyDescent="0.45">
      <c r="B168" s="2">
        <v>153</v>
      </c>
      <c r="C168" s="12">
        <f t="shared" si="90"/>
        <v>674.5664539671202</v>
      </c>
      <c r="D168" s="12">
        <f t="shared" si="107"/>
        <v>273.26250695450346</v>
      </c>
      <c r="E168" s="12">
        <f t="shared" si="108"/>
        <v>401.30394701261673</v>
      </c>
      <c r="F168" s="12">
        <f t="shared" si="79"/>
        <v>108903.69883478878</v>
      </c>
      <c r="G168" s="1">
        <v>0</v>
      </c>
      <c r="H168" s="12">
        <f t="shared" si="91"/>
        <v>631.50705633609311</v>
      </c>
      <c r="I168" s="12">
        <f t="shared" si="92"/>
        <v>255.81942351119491</v>
      </c>
      <c r="J168" s="12">
        <f t="shared" si="93"/>
        <v>375.68763282489823</v>
      </c>
      <c r="K168" s="13">
        <f t="shared" si="80"/>
        <v>101952.08177165306</v>
      </c>
      <c r="L168" s="15">
        <f t="shared" si="81"/>
        <v>0</v>
      </c>
      <c r="M168" s="3">
        <f t="shared" si="82"/>
        <v>174.08707550582793</v>
      </c>
      <c r="N168" s="12">
        <f t="shared" si="83"/>
        <v>674.56645396710871</v>
      </c>
      <c r="O168" s="12">
        <f t="shared" si="94"/>
        <v>237.80131008752736</v>
      </c>
      <c r="P168" s="12">
        <f t="shared" si="95"/>
        <v>436.76514387958133</v>
      </c>
      <c r="Q168" s="13">
        <f t="shared" si="84"/>
        <v>94683.758891131351</v>
      </c>
      <c r="R168" s="14">
        <f t="shared" si="73"/>
        <v>1</v>
      </c>
      <c r="S168" s="2">
        <v>153</v>
      </c>
      <c r="T168" s="12">
        <f t="shared" si="96"/>
        <v>615.68206492481806</v>
      </c>
      <c r="U168" s="12">
        <f t="shared" si="97"/>
        <v>202.26968089402581</v>
      </c>
      <c r="V168" s="12">
        <f t="shared" si="98"/>
        <v>413.41238403079223</v>
      </c>
      <c r="W168" s="12">
        <f t="shared" si="85"/>
        <v>105118.59503893919</v>
      </c>
      <c r="X168" s="78">
        <f t="shared" si="86"/>
        <v>0</v>
      </c>
      <c r="Y168" s="12">
        <f t="shared" si="99"/>
        <v>576.27903664834525</v>
      </c>
      <c r="Z168" s="12">
        <f t="shared" si="100"/>
        <v>189.32462627933009</v>
      </c>
      <c r="AA168" s="12">
        <f t="shared" si="101"/>
        <v>386.95441036901525</v>
      </c>
      <c r="AB168" s="13">
        <f t="shared" si="102"/>
        <v>98391.111474498859</v>
      </c>
      <c r="AC168" s="15">
        <f t="shared" si="87"/>
        <v>0</v>
      </c>
      <c r="AD168" s="3">
        <f t="shared" si="103"/>
        <v>177.26630494952153</v>
      </c>
      <c r="AE168" s="12">
        <f t="shared" si="104"/>
        <v>615.68206492479112</v>
      </c>
      <c r="AF168" s="12">
        <f t="shared" si="105"/>
        <v>177.2102768554646</v>
      </c>
      <c r="AG168" s="12">
        <f t="shared" si="106"/>
        <v>438.47178806932646</v>
      </c>
      <c r="AH168" s="13">
        <f t="shared" si="88"/>
        <v>92019.063962607863</v>
      </c>
      <c r="AI168" s="14">
        <f t="shared" si="74"/>
        <v>1</v>
      </c>
      <c r="AJ168" s="2">
        <f t="shared" si="89"/>
        <v>153</v>
      </c>
      <c r="AK168" s="12">
        <f t="shared" si="75"/>
        <v>-58.884389042302132</v>
      </c>
      <c r="AL168" s="12">
        <f t="shared" si="76"/>
        <v>-70.992826060477654</v>
      </c>
      <c r="AM168" s="12">
        <f t="shared" si="77"/>
        <v>12.108437018175493</v>
      </c>
      <c r="AN168" s="12">
        <f t="shared" si="78"/>
        <v>-3785.1037958495872</v>
      </c>
      <c r="AO168" s="12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70"/>
    </row>
    <row r="169" spans="2:52" x14ac:dyDescent="0.45">
      <c r="B169" s="2">
        <v>154</v>
      </c>
      <c r="C169" s="12">
        <f t="shared" si="90"/>
        <v>674.5664539671202</v>
      </c>
      <c r="D169" s="12">
        <f t="shared" si="107"/>
        <v>272.25924708697198</v>
      </c>
      <c r="E169" s="12">
        <f t="shared" si="108"/>
        <v>402.30720688014821</v>
      </c>
      <c r="F169" s="12">
        <f t="shared" si="79"/>
        <v>108501.39162790864</v>
      </c>
      <c r="G169" s="1">
        <v>0</v>
      </c>
      <c r="H169" s="12">
        <f t="shared" si="91"/>
        <v>631.50705633609311</v>
      </c>
      <c r="I169" s="12">
        <f t="shared" si="92"/>
        <v>254.88020442913265</v>
      </c>
      <c r="J169" s="12">
        <f t="shared" si="93"/>
        <v>376.62685190696044</v>
      </c>
      <c r="K169" s="13">
        <f t="shared" si="80"/>
        <v>101575.4549197461</v>
      </c>
      <c r="L169" s="15">
        <f t="shared" si="81"/>
        <v>0</v>
      </c>
      <c r="M169" s="3">
        <f t="shared" si="82"/>
        <v>173.08707550582795</v>
      </c>
      <c r="N169" s="12">
        <f t="shared" si="83"/>
        <v>674.5664539671086</v>
      </c>
      <c r="O169" s="12">
        <f t="shared" si="94"/>
        <v>236.70939722782839</v>
      </c>
      <c r="P169" s="12">
        <f t="shared" si="95"/>
        <v>437.85705673928015</v>
      </c>
      <c r="Q169" s="13">
        <f t="shared" si="84"/>
        <v>94245.901834392076</v>
      </c>
      <c r="R169" s="14">
        <f t="shared" si="73"/>
        <v>1</v>
      </c>
      <c r="S169" s="2">
        <v>154</v>
      </c>
      <c r="T169" s="12">
        <f t="shared" si="96"/>
        <v>615.68206492481818</v>
      </c>
      <c r="U169" s="12">
        <f t="shared" si="97"/>
        <v>201.47730715796681</v>
      </c>
      <c r="V169" s="12">
        <f t="shared" si="98"/>
        <v>414.20475776685134</v>
      </c>
      <c r="W169" s="12">
        <f t="shared" si="85"/>
        <v>104704.39028117234</v>
      </c>
      <c r="X169" s="78">
        <f t="shared" si="86"/>
        <v>0</v>
      </c>
      <c r="Y169" s="12">
        <f t="shared" si="99"/>
        <v>576.27903664834537</v>
      </c>
      <c r="Z169" s="12">
        <f t="shared" si="100"/>
        <v>188.58296365945614</v>
      </c>
      <c r="AA169" s="12">
        <f t="shared" si="101"/>
        <v>387.69607298888923</v>
      </c>
      <c r="AB169" s="13">
        <f t="shared" si="102"/>
        <v>98003.415401509963</v>
      </c>
      <c r="AC169" s="15">
        <f t="shared" si="87"/>
        <v>0</v>
      </c>
      <c r="AD169" s="3">
        <f t="shared" si="103"/>
        <v>176.26630494952144</v>
      </c>
      <c r="AE169" s="12">
        <f t="shared" si="104"/>
        <v>615.68206492479135</v>
      </c>
      <c r="AF169" s="12">
        <f t="shared" si="105"/>
        <v>176.36987259499838</v>
      </c>
      <c r="AG169" s="12">
        <f t="shared" si="106"/>
        <v>439.31219232979294</v>
      </c>
      <c r="AH169" s="13">
        <f t="shared" si="88"/>
        <v>91579.751770278075</v>
      </c>
      <c r="AI169" s="14">
        <f t="shared" si="74"/>
        <v>1</v>
      </c>
      <c r="AJ169" s="2">
        <f t="shared" si="89"/>
        <v>154</v>
      </c>
      <c r="AK169" s="12">
        <f t="shared" si="75"/>
        <v>-58.884389042302018</v>
      </c>
      <c r="AL169" s="12">
        <f t="shared" si="76"/>
        <v>-70.781939929005176</v>
      </c>
      <c r="AM169" s="12">
        <f t="shared" si="77"/>
        <v>11.897550886703129</v>
      </c>
      <c r="AN169" s="12">
        <f t="shared" si="78"/>
        <v>-3797.0013467363024</v>
      </c>
      <c r="AO169" s="12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70"/>
    </row>
    <row r="170" spans="2:52" x14ac:dyDescent="0.45">
      <c r="B170" s="2">
        <v>155</v>
      </c>
      <c r="C170" s="12">
        <f t="shared" si="90"/>
        <v>674.56645396712031</v>
      </c>
      <c r="D170" s="12">
        <f t="shared" si="107"/>
        <v>271.25347906977163</v>
      </c>
      <c r="E170" s="12">
        <f t="shared" si="108"/>
        <v>403.31297489734868</v>
      </c>
      <c r="F170" s="12">
        <f t="shared" si="79"/>
        <v>108098.0786530113</v>
      </c>
      <c r="G170" s="1">
        <v>0</v>
      </c>
      <c r="H170" s="12">
        <f t="shared" si="91"/>
        <v>631.50705633609311</v>
      </c>
      <c r="I170" s="12">
        <f t="shared" si="92"/>
        <v>253.93863729936527</v>
      </c>
      <c r="J170" s="12">
        <f t="shared" si="93"/>
        <v>377.56841903672796</v>
      </c>
      <c r="K170" s="13">
        <f t="shared" si="80"/>
        <v>101197.88650070937</v>
      </c>
      <c r="L170" s="15">
        <f t="shared" si="81"/>
        <v>0</v>
      </c>
      <c r="M170" s="3">
        <f t="shared" si="82"/>
        <v>172.08707550582793</v>
      </c>
      <c r="N170" s="12">
        <f t="shared" si="83"/>
        <v>674.56645396710871</v>
      </c>
      <c r="O170" s="12">
        <f t="shared" si="94"/>
        <v>235.61475458598019</v>
      </c>
      <c r="P170" s="12">
        <f t="shared" si="95"/>
        <v>438.95169938112855</v>
      </c>
      <c r="Q170" s="13">
        <f t="shared" si="84"/>
        <v>93806.950135010949</v>
      </c>
      <c r="R170" s="14">
        <f t="shared" si="73"/>
        <v>1</v>
      </c>
      <c r="S170" s="2">
        <v>155</v>
      </c>
      <c r="T170" s="12">
        <f t="shared" si="96"/>
        <v>615.68206492481818</v>
      </c>
      <c r="U170" s="12">
        <f t="shared" si="97"/>
        <v>200.68341470558033</v>
      </c>
      <c r="V170" s="12">
        <f t="shared" si="98"/>
        <v>414.99865021923785</v>
      </c>
      <c r="W170" s="12">
        <f t="shared" si="85"/>
        <v>104289.39163095311</v>
      </c>
      <c r="X170" s="78">
        <f t="shared" si="86"/>
        <v>0</v>
      </c>
      <c r="Y170" s="12">
        <f t="shared" si="99"/>
        <v>576.27903664834537</v>
      </c>
      <c r="Z170" s="12">
        <f t="shared" si="100"/>
        <v>187.83987951956075</v>
      </c>
      <c r="AA170" s="12">
        <f t="shared" si="101"/>
        <v>388.43915712878464</v>
      </c>
      <c r="AB170" s="13">
        <f t="shared" si="102"/>
        <v>97614.976244381178</v>
      </c>
      <c r="AC170" s="15">
        <f t="shared" si="87"/>
        <v>0</v>
      </c>
      <c r="AD170" s="3">
        <f t="shared" si="103"/>
        <v>175.26630494952155</v>
      </c>
      <c r="AE170" s="12">
        <f t="shared" si="104"/>
        <v>615.68206492479101</v>
      </c>
      <c r="AF170" s="12">
        <f t="shared" si="105"/>
        <v>175.52785755969964</v>
      </c>
      <c r="AG170" s="12">
        <f t="shared" si="106"/>
        <v>440.15420736509139</v>
      </c>
      <c r="AH170" s="13">
        <f t="shared" si="88"/>
        <v>91139.597562912983</v>
      </c>
      <c r="AI170" s="14">
        <f t="shared" si="74"/>
        <v>1</v>
      </c>
      <c r="AJ170" s="2">
        <f t="shared" si="89"/>
        <v>155</v>
      </c>
      <c r="AK170" s="12">
        <f t="shared" si="75"/>
        <v>-58.884389042302132</v>
      </c>
      <c r="AL170" s="12">
        <f t="shared" si="76"/>
        <v>-70.570064364191296</v>
      </c>
      <c r="AM170" s="12">
        <f t="shared" si="77"/>
        <v>11.685675321889164</v>
      </c>
      <c r="AN170" s="12">
        <f t="shared" si="78"/>
        <v>-3808.6870220581914</v>
      </c>
      <c r="AO170" s="12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70"/>
    </row>
    <row r="171" spans="2:52" x14ac:dyDescent="0.45">
      <c r="B171" s="2">
        <v>156</v>
      </c>
      <c r="C171" s="12">
        <f t="shared" si="90"/>
        <v>674.5664539671202</v>
      </c>
      <c r="D171" s="12">
        <f t="shared" si="107"/>
        <v>270.24519663252823</v>
      </c>
      <c r="E171" s="12">
        <f t="shared" si="108"/>
        <v>404.32125733459196</v>
      </c>
      <c r="F171" s="12">
        <f t="shared" si="79"/>
        <v>107693.7573956767</v>
      </c>
      <c r="G171" s="1">
        <v>0</v>
      </c>
      <c r="H171" s="12">
        <f t="shared" si="91"/>
        <v>631.50705633609311</v>
      </c>
      <c r="I171" s="12">
        <f t="shared" si="92"/>
        <v>252.99471625177344</v>
      </c>
      <c r="J171" s="12">
        <f t="shared" si="93"/>
        <v>378.51234008431965</v>
      </c>
      <c r="K171" s="13">
        <f t="shared" si="80"/>
        <v>100819.37416062506</v>
      </c>
      <c r="L171" s="15">
        <f t="shared" si="81"/>
        <v>0</v>
      </c>
      <c r="M171" s="3">
        <f t="shared" si="82"/>
        <v>171.08707550582793</v>
      </c>
      <c r="N171" s="12">
        <f t="shared" si="83"/>
        <v>674.56645396710883</v>
      </c>
      <c r="O171" s="12">
        <f t="shared" si="94"/>
        <v>234.51737533752737</v>
      </c>
      <c r="P171" s="12">
        <f t="shared" si="95"/>
        <v>440.0490786295814</v>
      </c>
      <c r="Q171" s="13">
        <f t="shared" si="84"/>
        <v>93366.901056381364</v>
      </c>
      <c r="R171" s="14">
        <f t="shared" si="73"/>
        <v>1</v>
      </c>
      <c r="S171" s="2">
        <v>156</v>
      </c>
      <c r="T171" s="12">
        <f t="shared" si="96"/>
        <v>615.68206492481806</v>
      </c>
      <c r="U171" s="12">
        <f t="shared" si="97"/>
        <v>199.88800062599344</v>
      </c>
      <c r="V171" s="12">
        <f t="shared" si="98"/>
        <v>415.79406429882459</v>
      </c>
      <c r="W171" s="12">
        <f t="shared" si="85"/>
        <v>103873.59756665428</v>
      </c>
      <c r="X171" s="78">
        <f t="shared" si="86"/>
        <v>0</v>
      </c>
      <c r="Y171" s="12">
        <f t="shared" si="99"/>
        <v>576.27903664834537</v>
      </c>
      <c r="Z171" s="12">
        <f t="shared" si="100"/>
        <v>187.09537113506394</v>
      </c>
      <c r="AA171" s="12">
        <f t="shared" si="101"/>
        <v>389.18366551328148</v>
      </c>
      <c r="AB171" s="13">
        <f t="shared" si="102"/>
        <v>97225.792578867899</v>
      </c>
      <c r="AC171" s="15">
        <f t="shared" si="87"/>
        <v>0</v>
      </c>
      <c r="AD171" s="3">
        <f t="shared" si="103"/>
        <v>174.26630494952158</v>
      </c>
      <c r="AE171" s="12">
        <f t="shared" si="104"/>
        <v>615.68206492479089</v>
      </c>
      <c r="AF171" s="12">
        <f t="shared" si="105"/>
        <v>174.68422866224986</v>
      </c>
      <c r="AG171" s="12">
        <f t="shared" si="106"/>
        <v>440.99783626254106</v>
      </c>
      <c r="AH171" s="13">
        <f t="shared" si="88"/>
        <v>90698.599726650442</v>
      </c>
      <c r="AI171" s="14">
        <f t="shared" si="74"/>
        <v>1</v>
      </c>
      <c r="AJ171" s="2">
        <f t="shared" si="89"/>
        <v>156</v>
      </c>
      <c r="AK171" s="12">
        <f t="shared" si="75"/>
        <v>-58.884389042302132</v>
      </c>
      <c r="AL171" s="12">
        <f t="shared" si="76"/>
        <v>-70.357196006534792</v>
      </c>
      <c r="AM171" s="12">
        <f t="shared" si="77"/>
        <v>11.472806964232632</v>
      </c>
      <c r="AN171" s="12">
        <f t="shared" si="78"/>
        <v>-3820.159829022421</v>
      </c>
      <c r="AO171" s="12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70"/>
    </row>
    <row r="172" spans="2:52" x14ac:dyDescent="0.45">
      <c r="B172" s="2">
        <v>157</v>
      </c>
      <c r="C172" s="12">
        <f t="shared" si="90"/>
        <v>674.56645396712008</v>
      </c>
      <c r="D172" s="12">
        <f t="shared" si="107"/>
        <v>269.23439348919175</v>
      </c>
      <c r="E172" s="12">
        <f t="shared" si="108"/>
        <v>405.33206047792839</v>
      </c>
      <c r="F172" s="12">
        <f t="shared" si="79"/>
        <v>107288.42533519877</v>
      </c>
      <c r="G172" s="1">
        <v>0</v>
      </c>
      <c r="H172" s="12">
        <f t="shared" si="91"/>
        <v>631.507056336093</v>
      </c>
      <c r="I172" s="12">
        <f t="shared" si="92"/>
        <v>252.04843540156264</v>
      </c>
      <c r="J172" s="12">
        <f t="shared" si="93"/>
        <v>379.45862093453042</v>
      </c>
      <c r="K172" s="13">
        <f t="shared" si="80"/>
        <v>100439.91553969053</v>
      </c>
      <c r="L172" s="15">
        <f t="shared" si="81"/>
        <v>0</v>
      </c>
      <c r="M172" s="3">
        <f t="shared" si="82"/>
        <v>170.08707550582795</v>
      </c>
      <c r="N172" s="12">
        <f t="shared" si="83"/>
        <v>674.5664539671086</v>
      </c>
      <c r="O172" s="12">
        <f t="shared" si="94"/>
        <v>233.41725264095342</v>
      </c>
      <c r="P172" s="12">
        <f t="shared" si="95"/>
        <v>441.14920132615515</v>
      </c>
      <c r="Q172" s="13">
        <f t="shared" si="84"/>
        <v>92925.751855055205</v>
      </c>
      <c r="R172" s="14">
        <f t="shared" si="73"/>
        <v>1</v>
      </c>
      <c r="S172" s="2">
        <v>157</v>
      </c>
      <c r="T172" s="12">
        <f t="shared" si="96"/>
        <v>615.68206492481795</v>
      </c>
      <c r="U172" s="12">
        <f t="shared" si="97"/>
        <v>199.091062002754</v>
      </c>
      <c r="V172" s="12">
        <f t="shared" si="98"/>
        <v>416.59100292206392</v>
      </c>
      <c r="W172" s="12">
        <f t="shared" si="85"/>
        <v>103457.00656373221</v>
      </c>
      <c r="X172" s="78">
        <f t="shared" si="86"/>
        <v>0</v>
      </c>
      <c r="Y172" s="12">
        <f t="shared" si="99"/>
        <v>576.27903664834525</v>
      </c>
      <c r="Z172" s="12">
        <f t="shared" si="100"/>
        <v>186.34943577616346</v>
      </c>
      <c r="AA172" s="12">
        <f t="shared" si="101"/>
        <v>389.92960087218188</v>
      </c>
      <c r="AB172" s="13">
        <f t="shared" si="102"/>
        <v>96835.862977995712</v>
      </c>
      <c r="AC172" s="15">
        <f t="shared" si="87"/>
        <v>0</v>
      </c>
      <c r="AD172" s="3">
        <f t="shared" si="103"/>
        <v>173.26630494952158</v>
      </c>
      <c r="AE172" s="12">
        <f t="shared" si="104"/>
        <v>615.68206492479089</v>
      </c>
      <c r="AF172" s="12">
        <f t="shared" si="105"/>
        <v>173.83898280941332</v>
      </c>
      <c r="AG172" s="12">
        <f t="shared" si="106"/>
        <v>441.84308211537751</v>
      </c>
      <c r="AH172" s="13">
        <f t="shared" si="88"/>
        <v>90256.756644535068</v>
      </c>
      <c r="AI172" s="14">
        <f t="shared" si="74"/>
        <v>1</v>
      </c>
      <c r="AJ172" s="2">
        <f t="shared" si="89"/>
        <v>157</v>
      </c>
      <c r="AK172" s="12">
        <f t="shared" si="75"/>
        <v>-58.884389042302132</v>
      </c>
      <c r="AL172" s="12">
        <f t="shared" si="76"/>
        <v>-70.143331486437745</v>
      </c>
      <c r="AM172" s="12">
        <f t="shared" si="77"/>
        <v>11.258942444135528</v>
      </c>
      <c r="AN172" s="12">
        <f t="shared" si="78"/>
        <v>-3831.4187714665604</v>
      </c>
      <c r="AO172" s="12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70"/>
    </row>
    <row r="173" spans="2:52" x14ac:dyDescent="0.45">
      <c r="B173" s="2">
        <v>158</v>
      </c>
      <c r="C173" s="12">
        <f t="shared" si="90"/>
        <v>674.5664539671202</v>
      </c>
      <c r="D173" s="12">
        <f t="shared" si="107"/>
        <v>268.22106333799695</v>
      </c>
      <c r="E173" s="12">
        <f t="shared" si="108"/>
        <v>406.34539062912324</v>
      </c>
      <c r="F173" s="12">
        <f t="shared" si="79"/>
        <v>106882.07994456965</v>
      </c>
      <c r="G173" s="1">
        <v>0</v>
      </c>
      <c r="H173" s="12">
        <f t="shared" si="91"/>
        <v>631.50705633609311</v>
      </c>
      <c r="I173" s="12">
        <f t="shared" si="92"/>
        <v>251.09978884922631</v>
      </c>
      <c r="J173" s="12">
        <f t="shared" si="93"/>
        <v>380.40726748686677</v>
      </c>
      <c r="K173" s="13">
        <f t="shared" si="80"/>
        <v>100059.50827220366</v>
      </c>
      <c r="L173" s="15">
        <f t="shared" si="81"/>
        <v>0</v>
      </c>
      <c r="M173" s="3">
        <f t="shared" si="82"/>
        <v>169.08707550582793</v>
      </c>
      <c r="N173" s="12">
        <f t="shared" si="83"/>
        <v>674.56645396710871</v>
      </c>
      <c r="O173" s="12">
        <f t="shared" si="94"/>
        <v>232.31437963763801</v>
      </c>
      <c r="P173" s="12">
        <f t="shared" si="95"/>
        <v>442.2520743294707</v>
      </c>
      <c r="Q173" s="13">
        <f t="shared" si="84"/>
        <v>92483.499780725731</v>
      </c>
      <c r="R173" s="14">
        <f t="shared" si="73"/>
        <v>1</v>
      </c>
      <c r="S173" s="2">
        <v>158</v>
      </c>
      <c r="T173" s="12">
        <f t="shared" si="96"/>
        <v>615.68206492481795</v>
      </c>
      <c r="U173" s="12">
        <f t="shared" si="97"/>
        <v>198.29259591382007</v>
      </c>
      <c r="V173" s="12">
        <f t="shared" si="98"/>
        <v>417.38946901099791</v>
      </c>
      <c r="W173" s="12">
        <f t="shared" si="85"/>
        <v>103039.61709472121</v>
      </c>
      <c r="X173" s="78">
        <f t="shared" si="86"/>
        <v>0</v>
      </c>
      <c r="Y173" s="12">
        <f t="shared" si="99"/>
        <v>576.27903664834525</v>
      </c>
      <c r="Z173" s="12">
        <f t="shared" si="100"/>
        <v>185.60207070782511</v>
      </c>
      <c r="AA173" s="12">
        <f t="shared" si="101"/>
        <v>390.67696594052018</v>
      </c>
      <c r="AB173" s="13">
        <f t="shared" si="102"/>
        <v>96445.186012055186</v>
      </c>
      <c r="AC173" s="15">
        <f t="shared" si="87"/>
        <v>0</v>
      </c>
      <c r="AD173" s="3">
        <f t="shared" si="103"/>
        <v>172.26630494952167</v>
      </c>
      <c r="AE173" s="12">
        <f t="shared" si="104"/>
        <v>615.68206492479067</v>
      </c>
      <c r="AF173" s="12">
        <f t="shared" si="105"/>
        <v>172.99211690202554</v>
      </c>
      <c r="AG173" s="12">
        <f t="shared" si="106"/>
        <v>442.68994802276518</v>
      </c>
      <c r="AH173" s="13">
        <f t="shared" si="88"/>
        <v>89814.066696512309</v>
      </c>
      <c r="AI173" s="14">
        <f t="shared" si="74"/>
        <v>1</v>
      </c>
      <c r="AJ173" s="2">
        <f t="shared" si="89"/>
        <v>158</v>
      </c>
      <c r="AK173" s="12">
        <f t="shared" si="75"/>
        <v>-58.884389042302246</v>
      </c>
      <c r="AL173" s="12">
        <f t="shared" si="76"/>
        <v>-69.928467424176887</v>
      </c>
      <c r="AM173" s="12">
        <f t="shared" si="77"/>
        <v>11.04407838187467</v>
      </c>
      <c r="AN173" s="12">
        <f t="shared" si="78"/>
        <v>-3842.4628498484381</v>
      </c>
      <c r="AO173" s="12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70"/>
    </row>
    <row r="174" spans="2:52" x14ac:dyDescent="0.45">
      <c r="B174" s="2">
        <v>159</v>
      </c>
      <c r="C174" s="12">
        <f t="shared" si="90"/>
        <v>674.56645396712031</v>
      </c>
      <c r="D174" s="12">
        <f t="shared" si="107"/>
        <v>267.20519986142415</v>
      </c>
      <c r="E174" s="12">
        <f t="shared" si="108"/>
        <v>407.36125410569622</v>
      </c>
      <c r="F174" s="12">
        <f t="shared" si="79"/>
        <v>106474.71869046395</v>
      </c>
      <c r="G174" s="1">
        <v>0</v>
      </c>
      <c r="H174" s="12">
        <f t="shared" si="91"/>
        <v>631.50705633609311</v>
      </c>
      <c r="I174" s="12">
        <f t="shared" si="92"/>
        <v>250.14877068050916</v>
      </c>
      <c r="J174" s="12">
        <f t="shared" si="93"/>
        <v>381.35828565558404</v>
      </c>
      <c r="K174" s="13">
        <f t="shared" si="80"/>
        <v>99678.149986548073</v>
      </c>
      <c r="L174" s="15">
        <f t="shared" si="81"/>
        <v>0</v>
      </c>
      <c r="M174" s="3">
        <f t="shared" si="82"/>
        <v>168.08707550582795</v>
      </c>
      <c r="N174" s="12">
        <f t="shared" si="83"/>
        <v>674.5664539671086</v>
      </c>
      <c r="O174" s="12">
        <f t="shared" si="94"/>
        <v>231.20874945181433</v>
      </c>
      <c r="P174" s="12">
        <f t="shared" si="95"/>
        <v>443.35770451529424</v>
      </c>
      <c r="Q174" s="13">
        <f t="shared" si="84"/>
        <v>92040.142076210439</v>
      </c>
      <c r="R174" s="14">
        <f t="shared" si="73"/>
        <v>1</v>
      </c>
      <c r="S174" s="2">
        <v>159</v>
      </c>
      <c r="T174" s="12">
        <f t="shared" si="96"/>
        <v>615.68206492481795</v>
      </c>
      <c r="U174" s="12">
        <f t="shared" si="97"/>
        <v>197.49259943154897</v>
      </c>
      <c r="V174" s="12">
        <f t="shared" si="98"/>
        <v>418.18946549326904</v>
      </c>
      <c r="W174" s="12">
        <f t="shared" si="85"/>
        <v>102621.42762922794</v>
      </c>
      <c r="X174" s="78">
        <f t="shared" si="86"/>
        <v>0</v>
      </c>
      <c r="Y174" s="12">
        <f t="shared" si="99"/>
        <v>576.27903664834514</v>
      </c>
      <c r="Z174" s="12">
        <f t="shared" si="100"/>
        <v>184.85327318977241</v>
      </c>
      <c r="AA174" s="12">
        <f t="shared" si="101"/>
        <v>391.42576345857282</v>
      </c>
      <c r="AB174" s="13">
        <f t="shared" si="102"/>
        <v>96053.76024859662</v>
      </c>
      <c r="AC174" s="15">
        <f t="shared" si="87"/>
        <v>0</v>
      </c>
      <c r="AD174" s="3">
        <f t="shared" si="103"/>
        <v>171.26630494952161</v>
      </c>
      <c r="AE174" s="12">
        <f t="shared" si="104"/>
        <v>615.68206492479101</v>
      </c>
      <c r="AF174" s="12">
        <f t="shared" si="105"/>
        <v>172.14362783498191</v>
      </c>
      <c r="AG174" s="12">
        <f t="shared" si="106"/>
        <v>443.53843708980912</v>
      </c>
      <c r="AH174" s="13">
        <f t="shared" si="88"/>
        <v>89370.528259422499</v>
      </c>
      <c r="AI174" s="14">
        <f t="shared" si="74"/>
        <v>1</v>
      </c>
      <c r="AJ174" s="2">
        <f t="shared" si="89"/>
        <v>159</v>
      </c>
      <c r="AK174" s="12">
        <f t="shared" si="75"/>
        <v>-58.884389042302359</v>
      </c>
      <c r="AL174" s="12">
        <f t="shared" si="76"/>
        <v>-69.712600429875181</v>
      </c>
      <c r="AM174" s="12">
        <f t="shared" si="77"/>
        <v>10.828211387572821</v>
      </c>
      <c r="AN174" s="12">
        <f t="shared" si="78"/>
        <v>-3853.2910612360138</v>
      </c>
      <c r="AO174" s="12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70"/>
    </row>
    <row r="175" spans="2:52" x14ac:dyDescent="0.45">
      <c r="B175" s="2">
        <v>160</v>
      </c>
      <c r="C175" s="12">
        <f t="shared" si="90"/>
        <v>674.56645396712031</v>
      </c>
      <c r="D175" s="12">
        <f t="shared" si="107"/>
        <v>266.18679672615991</v>
      </c>
      <c r="E175" s="12">
        <f t="shared" si="108"/>
        <v>408.3796572409604</v>
      </c>
      <c r="F175" s="12">
        <f t="shared" si="79"/>
        <v>106066.33903322299</v>
      </c>
      <c r="G175" s="1">
        <v>0</v>
      </c>
      <c r="H175" s="12">
        <f t="shared" si="91"/>
        <v>631.50705633609311</v>
      </c>
      <c r="I175" s="12">
        <f t="shared" si="92"/>
        <v>249.1953749663702</v>
      </c>
      <c r="J175" s="12">
        <f t="shared" si="93"/>
        <v>382.31168136972292</v>
      </c>
      <c r="K175" s="13">
        <f t="shared" si="80"/>
        <v>99295.838305178346</v>
      </c>
      <c r="L175" s="15">
        <f t="shared" si="81"/>
        <v>0</v>
      </c>
      <c r="M175" s="3">
        <f t="shared" si="82"/>
        <v>167.08707550582793</v>
      </c>
      <c r="N175" s="12">
        <f t="shared" si="83"/>
        <v>674.56645396710871</v>
      </c>
      <c r="O175" s="12">
        <f t="shared" si="94"/>
        <v>230.1003551905261</v>
      </c>
      <c r="P175" s="12">
        <f t="shared" si="95"/>
        <v>444.46609877658261</v>
      </c>
      <c r="Q175" s="13">
        <f t="shared" si="84"/>
        <v>91595.675977433857</v>
      </c>
      <c r="R175" s="14">
        <f t="shared" si="73"/>
        <v>1</v>
      </c>
      <c r="S175" s="2">
        <v>160</v>
      </c>
      <c r="T175" s="12">
        <f t="shared" si="96"/>
        <v>615.68206492481806</v>
      </c>
      <c r="U175" s="12">
        <f t="shared" si="97"/>
        <v>196.69106962268688</v>
      </c>
      <c r="V175" s="12">
        <f t="shared" si="98"/>
        <v>418.99099530213118</v>
      </c>
      <c r="W175" s="12">
        <f t="shared" si="85"/>
        <v>102202.43663392581</v>
      </c>
      <c r="X175" s="78">
        <f t="shared" si="86"/>
        <v>0</v>
      </c>
      <c r="Y175" s="12">
        <f t="shared" si="99"/>
        <v>576.27903664834525</v>
      </c>
      <c r="Z175" s="12">
        <f t="shared" si="100"/>
        <v>184.10304047647685</v>
      </c>
      <c r="AA175" s="12">
        <f t="shared" si="101"/>
        <v>392.17599617186846</v>
      </c>
      <c r="AB175" s="13">
        <f t="shared" si="102"/>
        <v>95661.584252424756</v>
      </c>
      <c r="AC175" s="15">
        <f t="shared" si="87"/>
        <v>0</v>
      </c>
      <c r="AD175" s="3">
        <f t="shared" si="103"/>
        <v>170.26630494952158</v>
      </c>
      <c r="AE175" s="12">
        <f t="shared" si="104"/>
        <v>615.68206492479101</v>
      </c>
      <c r="AF175" s="12">
        <f t="shared" si="105"/>
        <v>171.29351249722646</v>
      </c>
      <c r="AG175" s="12">
        <f t="shared" si="106"/>
        <v>444.38855242756455</v>
      </c>
      <c r="AH175" s="13">
        <f t="shared" si="88"/>
        <v>88926.139706994931</v>
      </c>
      <c r="AI175" s="14">
        <f t="shared" si="74"/>
        <v>1</v>
      </c>
      <c r="AJ175" s="2">
        <f t="shared" si="89"/>
        <v>160</v>
      </c>
      <c r="AK175" s="12">
        <f t="shared" si="75"/>
        <v>-58.884389042302246</v>
      </c>
      <c r="AL175" s="12">
        <f t="shared" si="76"/>
        <v>-69.49572710347303</v>
      </c>
      <c r="AM175" s="12">
        <f t="shared" si="77"/>
        <v>10.611338061170784</v>
      </c>
      <c r="AN175" s="12">
        <f t="shared" si="78"/>
        <v>-3863.9023992971779</v>
      </c>
      <c r="AO175" s="12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70"/>
    </row>
    <row r="176" spans="2:52" x14ac:dyDescent="0.45">
      <c r="B176" s="2">
        <v>161</v>
      </c>
      <c r="C176" s="12">
        <f t="shared" si="90"/>
        <v>674.5664539671202</v>
      </c>
      <c r="D176" s="12">
        <f t="shared" si="107"/>
        <v>265.16584758305743</v>
      </c>
      <c r="E176" s="12">
        <f t="shared" si="108"/>
        <v>409.40060638406271</v>
      </c>
      <c r="F176" s="12">
        <f t="shared" si="79"/>
        <v>105656.93842683893</v>
      </c>
      <c r="G176" s="1">
        <v>0</v>
      </c>
      <c r="H176" s="12">
        <f t="shared" si="91"/>
        <v>631.50705633609311</v>
      </c>
      <c r="I176" s="12">
        <f t="shared" si="92"/>
        <v>248.23959576294587</v>
      </c>
      <c r="J176" s="12">
        <f t="shared" si="93"/>
        <v>383.26746057314728</v>
      </c>
      <c r="K176" s="13">
        <f t="shared" si="80"/>
        <v>98912.570844605201</v>
      </c>
      <c r="L176" s="15">
        <f t="shared" si="81"/>
        <v>0</v>
      </c>
      <c r="M176" s="3">
        <f t="shared" si="82"/>
        <v>166.08707550582795</v>
      </c>
      <c r="N176" s="12">
        <f t="shared" si="83"/>
        <v>674.5664539671086</v>
      </c>
      <c r="O176" s="12">
        <f t="shared" si="94"/>
        <v>228.98918994358465</v>
      </c>
      <c r="P176" s="12">
        <f t="shared" si="95"/>
        <v>445.57726402352398</v>
      </c>
      <c r="Q176" s="13">
        <f t="shared" si="84"/>
        <v>91150.098713410334</v>
      </c>
      <c r="R176" s="14">
        <f t="shared" si="73"/>
        <v>1</v>
      </c>
      <c r="S176" s="2">
        <v>161</v>
      </c>
      <c r="T176" s="12">
        <f t="shared" si="96"/>
        <v>615.68206492481806</v>
      </c>
      <c r="U176" s="12">
        <f t="shared" si="97"/>
        <v>195.8880035483578</v>
      </c>
      <c r="V176" s="12">
        <f t="shared" si="98"/>
        <v>419.79406137646026</v>
      </c>
      <c r="W176" s="12">
        <f t="shared" si="85"/>
        <v>101782.64257254935</v>
      </c>
      <c r="X176" s="78">
        <f t="shared" si="86"/>
        <v>0</v>
      </c>
      <c r="Y176" s="12">
        <f t="shared" si="99"/>
        <v>576.27903664834537</v>
      </c>
      <c r="Z176" s="12">
        <f t="shared" si="100"/>
        <v>183.35136981714743</v>
      </c>
      <c r="AA176" s="12">
        <f t="shared" si="101"/>
        <v>392.927666831198</v>
      </c>
      <c r="AB176" s="13">
        <f t="shared" si="102"/>
        <v>95268.656585593562</v>
      </c>
      <c r="AC176" s="15">
        <f t="shared" si="87"/>
        <v>0</v>
      </c>
      <c r="AD176" s="3">
        <f t="shared" si="103"/>
        <v>169.26630494952158</v>
      </c>
      <c r="AE176" s="12">
        <f t="shared" si="104"/>
        <v>615.68206492479112</v>
      </c>
      <c r="AF176" s="12">
        <f t="shared" si="105"/>
        <v>170.44176777174027</v>
      </c>
      <c r="AG176" s="12">
        <f t="shared" si="106"/>
        <v>445.24029715305079</v>
      </c>
      <c r="AH176" s="13">
        <f t="shared" si="88"/>
        <v>88480.899409841877</v>
      </c>
      <c r="AI176" s="14">
        <f t="shared" si="74"/>
        <v>1</v>
      </c>
      <c r="AJ176" s="2">
        <f t="shared" si="89"/>
        <v>161</v>
      </c>
      <c r="AK176" s="12">
        <f t="shared" si="75"/>
        <v>-58.884389042302132</v>
      </c>
      <c r="AL176" s="12">
        <f t="shared" si="76"/>
        <v>-69.277844034699626</v>
      </c>
      <c r="AM176" s="12">
        <f t="shared" si="77"/>
        <v>10.393454992397551</v>
      </c>
      <c r="AN176" s="12">
        <f t="shared" si="78"/>
        <v>-3874.2958542895794</v>
      </c>
      <c r="AO176" s="12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70"/>
    </row>
    <row r="177" spans="2:52" x14ac:dyDescent="0.45">
      <c r="B177" s="2">
        <v>162</v>
      </c>
      <c r="C177" s="12">
        <f t="shared" si="90"/>
        <v>674.5664539671202</v>
      </c>
      <c r="D177" s="12">
        <f t="shared" si="107"/>
        <v>264.14234606709732</v>
      </c>
      <c r="E177" s="12">
        <f t="shared" si="108"/>
        <v>410.42410790002293</v>
      </c>
      <c r="F177" s="12">
        <f t="shared" si="79"/>
        <v>105246.51431893891</v>
      </c>
      <c r="G177" s="1">
        <v>0</v>
      </c>
      <c r="H177" s="12">
        <f t="shared" si="91"/>
        <v>631.50705633609311</v>
      </c>
      <c r="I177" s="12">
        <f t="shared" si="92"/>
        <v>247.28142711151301</v>
      </c>
      <c r="J177" s="12">
        <f t="shared" si="93"/>
        <v>384.22562922458013</v>
      </c>
      <c r="K177" s="13">
        <f t="shared" si="80"/>
        <v>98528.345215380628</v>
      </c>
      <c r="L177" s="15">
        <f t="shared" si="81"/>
        <v>0</v>
      </c>
      <c r="M177" s="3">
        <f t="shared" si="82"/>
        <v>165.08707550582801</v>
      </c>
      <c r="N177" s="12">
        <f t="shared" si="83"/>
        <v>674.56645396710837</v>
      </c>
      <c r="O177" s="12">
        <f t="shared" si="94"/>
        <v>227.87524678352585</v>
      </c>
      <c r="P177" s="12">
        <f t="shared" si="95"/>
        <v>446.69120718358255</v>
      </c>
      <c r="Q177" s="13">
        <f t="shared" si="84"/>
        <v>90703.407506226751</v>
      </c>
      <c r="R177" s="14">
        <f t="shared" si="73"/>
        <v>1</v>
      </c>
      <c r="S177" s="2">
        <v>162</v>
      </c>
      <c r="T177" s="12">
        <f t="shared" si="96"/>
        <v>615.68206492481806</v>
      </c>
      <c r="U177" s="12">
        <f t="shared" si="97"/>
        <v>195.0833982640529</v>
      </c>
      <c r="V177" s="12">
        <f t="shared" si="98"/>
        <v>420.59866666076516</v>
      </c>
      <c r="W177" s="12">
        <f t="shared" si="85"/>
        <v>101362.04390588858</v>
      </c>
      <c r="X177" s="78">
        <f t="shared" si="86"/>
        <v>0</v>
      </c>
      <c r="Y177" s="12">
        <f t="shared" si="99"/>
        <v>576.27903664834537</v>
      </c>
      <c r="Z177" s="12">
        <f t="shared" si="100"/>
        <v>182.59825845572098</v>
      </c>
      <c r="AA177" s="12">
        <f t="shared" si="101"/>
        <v>393.68077819262442</v>
      </c>
      <c r="AB177" s="13">
        <f t="shared" si="102"/>
        <v>94874.975807400944</v>
      </c>
      <c r="AC177" s="15">
        <f t="shared" si="87"/>
        <v>0</v>
      </c>
      <c r="AD177" s="3">
        <f t="shared" si="103"/>
        <v>168.26630494952158</v>
      </c>
      <c r="AE177" s="12">
        <f t="shared" si="104"/>
        <v>615.68206492479089</v>
      </c>
      <c r="AF177" s="12">
        <f t="shared" si="105"/>
        <v>169.58839053553027</v>
      </c>
      <c r="AG177" s="12">
        <f t="shared" si="106"/>
        <v>446.09367438926063</v>
      </c>
      <c r="AH177" s="13">
        <f t="shared" si="88"/>
        <v>88034.80573545261</v>
      </c>
      <c r="AI177" s="14">
        <f t="shared" si="74"/>
        <v>1</v>
      </c>
      <c r="AJ177" s="2">
        <f t="shared" si="89"/>
        <v>162</v>
      </c>
      <c r="AK177" s="12">
        <f t="shared" si="75"/>
        <v>-58.884389042302132</v>
      </c>
      <c r="AL177" s="12">
        <f t="shared" si="76"/>
        <v>-69.058947803044418</v>
      </c>
      <c r="AM177" s="12">
        <f t="shared" si="77"/>
        <v>10.174558760742229</v>
      </c>
      <c r="AN177" s="12">
        <f t="shared" si="78"/>
        <v>-3884.4704130503233</v>
      </c>
      <c r="AO177" s="12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70"/>
    </row>
    <row r="178" spans="2:52" x14ac:dyDescent="0.45">
      <c r="B178" s="2">
        <v>163</v>
      </c>
      <c r="C178" s="12">
        <f t="shared" si="90"/>
        <v>674.56645396712031</v>
      </c>
      <c r="D178" s="12">
        <f t="shared" si="107"/>
        <v>263.11628579734725</v>
      </c>
      <c r="E178" s="12">
        <f t="shared" si="108"/>
        <v>411.45016816977301</v>
      </c>
      <c r="F178" s="12">
        <f t="shared" si="79"/>
        <v>104835.06415076913</v>
      </c>
      <c r="G178" s="1">
        <v>0</v>
      </c>
      <c r="H178" s="12">
        <f t="shared" si="91"/>
        <v>631.50705633609323</v>
      </c>
      <c r="I178" s="12">
        <f t="shared" si="92"/>
        <v>246.32086303845156</v>
      </c>
      <c r="J178" s="12">
        <f t="shared" si="93"/>
        <v>385.18619329764169</v>
      </c>
      <c r="K178" s="13">
        <f t="shared" si="80"/>
        <v>98143.159022082982</v>
      </c>
      <c r="L178" s="15">
        <f t="shared" si="81"/>
        <v>0</v>
      </c>
      <c r="M178" s="3">
        <f t="shared" si="82"/>
        <v>164.08707550582795</v>
      </c>
      <c r="N178" s="12">
        <f t="shared" si="83"/>
        <v>674.56645396710871</v>
      </c>
      <c r="O178" s="12">
        <f t="shared" si="94"/>
        <v>226.75851876556689</v>
      </c>
      <c r="P178" s="12">
        <f t="shared" si="95"/>
        <v>447.8079352015418</v>
      </c>
      <c r="Q178" s="13">
        <f t="shared" si="84"/>
        <v>90255.599571025203</v>
      </c>
      <c r="R178" s="14">
        <f t="shared" si="73"/>
        <v>1</v>
      </c>
      <c r="S178" s="2">
        <v>163</v>
      </c>
      <c r="T178" s="12">
        <f t="shared" si="96"/>
        <v>615.68206492481806</v>
      </c>
      <c r="U178" s="12">
        <f t="shared" si="97"/>
        <v>194.27725081961978</v>
      </c>
      <c r="V178" s="12">
        <f t="shared" si="98"/>
        <v>421.40481410519823</v>
      </c>
      <c r="W178" s="12">
        <f t="shared" si="85"/>
        <v>100940.63909178338</v>
      </c>
      <c r="X178" s="78">
        <f t="shared" si="86"/>
        <v>0</v>
      </c>
      <c r="Y178" s="12">
        <f t="shared" si="99"/>
        <v>576.27903664834537</v>
      </c>
      <c r="Z178" s="12">
        <f t="shared" si="100"/>
        <v>181.84370363085179</v>
      </c>
      <c r="AA178" s="12">
        <f t="shared" si="101"/>
        <v>394.43533301749363</v>
      </c>
      <c r="AB178" s="13">
        <f t="shared" si="102"/>
        <v>94480.540474383452</v>
      </c>
      <c r="AC178" s="15">
        <f t="shared" si="87"/>
        <v>0</v>
      </c>
      <c r="AD178" s="3">
        <f t="shared" si="103"/>
        <v>167.26630494952167</v>
      </c>
      <c r="AE178" s="12">
        <f t="shared" si="104"/>
        <v>615.68206492479067</v>
      </c>
      <c r="AF178" s="12">
        <f t="shared" si="105"/>
        <v>168.7333776596175</v>
      </c>
      <c r="AG178" s="12">
        <f t="shared" si="106"/>
        <v>446.94868726517313</v>
      </c>
      <c r="AH178" s="13">
        <f t="shared" si="88"/>
        <v>87587.857048187434</v>
      </c>
      <c r="AI178" s="14">
        <f t="shared" si="74"/>
        <v>1</v>
      </c>
      <c r="AJ178" s="2">
        <f t="shared" si="89"/>
        <v>163</v>
      </c>
      <c r="AK178" s="12">
        <f t="shared" si="75"/>
        <v>-58.884389042302246</v>
      </c>
      <c r="AL178" s="12">
        <f t="shared" si="76"/>
        <v>-68.839034977727465</v>
      </c>
      <c r="AM178" s="12">
        <f t="shared" si="77"/>
        <v>9.9546459354252192</v>
      </c>
      <c r="AN178" s="12">
        <f t="shared" si="78"/>
        <v>-3894.4250589857547</v>
      </c>
      <c r="AO178" s="12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70"/>
    </row>
    <row r="179" spans="2:52" x14ac:dyDescent="0.45">
      <c r="B179" s="2">
        <v>164</v>
      </c>
      <c r="C179" s="12">
        <f t="shared" si="90"/>
        <v>674.5664539671202</v>
      </c>
      <c r="D179" s="12">
        <f t="shared" si="107"/>
        <v>262.08766037692283</v>
      </c>
      <c r="E179" s="12">
        <f t="shared" si="108"/>
        <v>412.47879359019737</v>
      </c>
      <c r="F179" s="12">
        <f t="shared" si="79"/>
        <v>104422.58535717893</v>
      </c>
      <c r="G179" s="1">
        <v>0</v>
      </c>
      <c r="H179" s="12">
        <f t="shared" si="91"/>
        <v>631.50705633609311</v>
      </c>
      <c r="I179" s="12">
        <f t="shared" si="92"/>
        <v>245.35789755520747</v>
      </c>
      <c r="J179" s="12">
        <f t="shared" si="93"/>
        <v>386.14915878088561</v>
      </c>
      <c r="K179" s="13">
        <f t="shared" si="80"/>
        <v>97757.009863302097</v>
      </c>
      <c r="L179" s="15">
        <f t="shared" si="81"/>
        <v>0</v>
      </c>
      <c r="M179" s="3">
        <f t="shared" si="82"/>
        <v>163.08707550582798</v>
      </c>
      <c r="N179" s="12">
        <f t="shared" si="83"/>
        <v>674.56645396710849</v>
      </c>
      <c r="O179" s="12">
        <f t="shared" si="94"/>
        <v>225.63899892756302</v>
      </c>
      <c r="P179" s="12">
        <f t="shared" si="95"/>
        <v>448.92745503954546</v>
      </c>
      <c r="Q179" s="13">
        <f t="shared" si="84"/>
        <v>89806.672115985653</v>
      </c>
      <c r="R179" s="14">
        <f t="shared" si="73"/>
        <v>1</v>
      </c>
      <c r="S179" s="2">
        <v>164</v>
      </c>
      <c r="T179" s="12">
        <f t="shared" si="96"/>
        <v>615.68206492481795</v>
      </c>
      <c r="U179" s="12">
        <f t="shared" si="97"/>
        <v>193.4695582592515</v>
      </c>
      <c r="V179" s="12">
        <f t="shared" si="98"/>
        <v>422.21250666556648</v>
      </c>
      <c r="W179" s="12">
        <f t="shared" si="85"/>
        <v>100518.42658511781</v>
      </c>
      <c r="X179" s="78">
        <f t="shared" si="86"/>
        <v>0</v>
      </c>
      <c r="Y179" s="12">
        <f t="shared" si="99"/>
        <v>576.27903664834537</v>
      </c>
      <c r="Z179" s="12">
        <f t="shared" si="100"/>
        <v>181.08770257590163</v>
      </c>
      <c r="AA179" s="12">
        <f t="shared" si="101"/>
        <v>395.19133407244379</v>
      </c>
      <c r="AB179" s="13">
        <f t="shared" si="102"/>
        <v>94085.349140311009</v>
      </c>
      <c r="AC179" s="15">
        <f t="shared" si="87"/>
        <v>0</v>
      </c>
      <c r="AD179" s="3">
        <f t="shared" si="103"/>
        <v>166.26630494952161</v>
      </c>
      <c r="AE179" s="12">
        <f t="shared" si="104"/>
        <v>615.68206492479089</v>
      </c>
      <c r="AF179" s="12">
        <f t="shared" si="105"/>
        <v>167.8767260090259</v>
      </c>
      <c r="AG179" s="12">
        <f t="shared" si="106"/>
        <v>447.80533891576493</v>
      </c>
      <c r="AH179" s="13">
        <f t="shared" si="88"/>
        <v>87140.051709271662</v>
      </c>
      <c r="AI179" s="14">
        <f t="shared" si="74"/>
        <v>1</v>
      </c>
      <c r="AJ179" s="2">
        <f t="shared" si="89"/>
        <v>164</v>
      </c>
      <c r="AK179" s="12">
        <f t="shared" si="75"/>
        <v>-58.884389042302246</v>
      </c>
      <c r="AL179" s="12">
        <f t="shared" si="76"/>
        <v>-68.618102117671327</v>
      </c>
      <c r="AM179" s="12">
        <f t="shared" si="77"/>
        <v>9.7337130753691099</v>
      </c>
      <c r="AN179" s="12">
        <f t="shared" si="78"/>
        <v>-3904.1587720611278</v>
      </c>
      <c r="AO179" s="12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70"/>
    </row>
    <row r="180" spans="2:52" x14ac:dyDescent="0.45">
      <c r="B180" s="2">
        <v>165</v>
      </c>
      <c r="C180" s="12">
        <f t="shared" si="90"/>
        <v>674.5664539671202</v>
      </c>
      <c r="D180" s="12">
        <f t="shared" si="107"/>
        <v>261.05646339294731</v>
      </c>
      <c r="E180" s="12">
        <f t="shared" si="108"/>
        <v>413.50999057417283</v>
      </c>
      <c r="F180" s="12">
        <f t="shared" si="79"/>
        <v>104009.07536660477</v>
      </c>
      <c r="G180" s="1">
        <v>0</v>
      </c>
      <c r="H180" s="12">
        <f t="shared" si="91"/>
        <v>631.50705633609311</v>
      </c>
      <c r="I180" s="12">
        <f t="shared" si="92"/>
        <v>244.39252465825524</v>
      </c>
      <c r="J180" s="12">
        <f t="shared" si="93"/>
        <v>387.11453167783787</v>
      </c>
      <c r="K180" s="13">
        <f t="shared" si="80"/>
        <v>97369.895331624255</v>
      </c>
      <c r="L180" s="15">
        <f t="shared" si="81"/>
        <v>0</v>
      </c>
      <c r="M180" s="3">
        <f t="shared" si="82"/>
        <v>162.08707550582795</v>
      </c>
      <c r="N180" s="12">
        <f t="shared" si="83"/>
        <v>674.5664539671086</v>
      </c>
      <c r="O180" s="12">
        <f t="shared" si="94"/>
        <v>224.51668028996414</v>
      </c>
      <c r="P180" s="12">
        <f t="shared" si="95"/>
        <v>450.0497736771444</v>
      </c>
      <c r="Q180" s="13">
        <f t="shared" si="84"/>
        <v>89356.622342308503</v>
      </c>
      <c r="R180" s="14">
        <f t="shared" si="73"/>
        <v>1</v>
      </c>
      <c r="S180" s="2">
        <v>165</v>
      </c>
      <c r="T180" s="12">
        <f t="shared" si="96"/>
        <v>615.68206492481795</v>
      </c>
      <c r="U180" s="12">
        <f t="shared" si="97"/>
        <v>192.66031762147577</v>
      </c>
      <c r="V180" s="12">
        <f t="shared" si="98"/>
        <v>423.02174730334218</v>
      </c>
      <c r="W180" s="12">
        <f t="shared" si="85"/>
        <v>100095.40483781447</v>
      </c>
      <c r="X180" s="78">
        <f t="shared" si="86"/>
        <v>0</v>
      </c>
      <c r="Y180" s="12">
        <f t="shared" si="99"/>
        <v>576.27903664834548</v>
      </c>
      <c r="Z180" s="12">
        <f t="shared" si="100"/>
        <v>180.33025251892943</v>
      </c>
      <c r="AA180" s="12">
        <f t="shared" si="101"/>
        <v>395.94878412941608</v>
      </c>
      <c r="AB180" s="13">
        <f t="shared" si="102"/>
        <v>93689.400356181592</v>
      </c>
      <c r="AC180" s="15">
        <f t="shared" si="87"/>
        <v>0</v>
      </c>
      <c r="AD180" s="3">
        <f t="shared" si="103"/>
        <v>165.26630494952164</v>
      </c>
      <c r="AE180" s="12">
        <f t="shared" si="104"/>
        <v>615.68206492479067</v>
      </c>
      <c r="AF180" s="12">
        <f t="shared" si="105"/>
        <v>167.01843244277069</v>
      </c>
      <c r="AG180" s="12">
        <f t="shared" si="106"/>
        <v>448.66363248202003</v>
      </c>
      <c r="AH180" s="13">
        <f t="shared" si="88"/>
        <v>86691.388076789648</v>
      </c>
      <c r="AI180" s="14">
        <f t="shared" si="74"/>
        <v>1</v>
      </c>
      <c r="AJ180" s="2">
        <f t="shared" si="89"/>
        <v>165</v>
      </c>
      <c r="AK180" s="12">
        <f t="shared" si="75"/>
        <v>-58.884389042302246</v>
      </c>
      <c r="AL180" s="12">
        <f t="shared" si="76"/>
        <v>-68.396145771471538</v>
      </c>
      <c r="AM180" s="12">
        <f t="shared" si="77"/>
        <v>9.511756729169349</v>
      </c>
      <c r="AN180" s="12">
        <f t="shared" si="78"/>
        <v>-3913.6705287903023</v>
      </c>
      <c r="AO180" s="12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70"/>
    </row>
    <row r="181" spans="2:52" x14ac:dyDescent="0.45">
      <c r="B181" s="2">
        <v>166</v>
      </c>
      <c r="C181" s="12">
        <f t="shared" si="90"/>
        <v>674.56645396712031</v>
      </c>
      <c r="D181" s="12">
        <f t="shared" si="107"/>
        <v>260.02268841651198</v>
      </c>
      <c r="E181" s="12">
        <f t="shared" si="108"/>
        <v>414.54376555060838</v>
      </c>
      <c r="F181" s="12">
        <f t="shared" si="79"/>
        <v>103594.53160105416</v>
      </c>
      <c r="G181" s="1">
        <v>0</v>
      </c>
      <c r="H181" s="12">
        <f t="shared" si="91"/>
        <v>631.50705633609311</v>
      </c>
      <c r="I181" s="12">
        <f t="shared" si="92"/>
        <v>243.42473832906063</v>
      </c>
      <c r="J181" s="12">
        <f t="shared" si="93"/>
        <v>388.08231800703243</v>
      </c>
      <c r="K181" s="13">
        <f t="shared" si="80"/>
        <v>96981.813013617226</v>
      </c>
      <c r="L181" s="15">
        <f t="shared" si="81"/>
        <v>0</v>
      </c>
      <c r="M181" s="3">
        <f t="shared" si="82"/>
        <v>161.08707550582787</v>
      </c>
      <c r="N181" s="12">
        <f t="shared" si="83"/>
        <v>674.56645396710871</v>
      </c>
      <c r="O181" s="12">
        <f t="shared" si="94"/>
        <v>223.39155585577126</v>
      </c>
      <c r="P181" s="12">
        <f t="shared" si="95"/>
        <v>451.17489811133748</v>
      </c>
      <c r="Q181" s="13">
        <f t="shared" si="84"/>
        <v>88905.447444197169</v>
      </c>
      <c r="R181" s="14">
        <f t="shared" si="73"/>
        <v>1</v>
      </c>
      <c r="S181" s="2">
        <v>166</v>
      </c>
      <c r="T181" s="12">
        <f t="shared" si="96"/>
        <v>615.68206492481795</v>
      </c>
      <c r="U181" s="12">
        <f t="shared" si="97"/>
        <v>191.84952593914437</v>
      </c>
      <c r="V181" s="12">
        <f t="shared" si="98"/>
        <v>423.83253898567358</v>
      </c>
      <c r="W181" s="12">
        <f t="shared" si="85"/>
        <v>99671.572298828789</v>
      </c>
      <c r="X181" s="78">
        <f t="shared" si="86"/>
        <v>0</v>
      </c>
      <c r="Y181" s="12">
        <f t="shared" si="99"/>
        <v>576.27903664834548</v>
      </c>
      <c r="Z181" s="12">
        <f t="shared" si="100"/>
        <v>179.57135068268141</v>
      </c>
      <c r="AA181" s="12">
        <f t="shared" si="101"/>
        <v>396.7076859656641</v>
      </c>
      <c r="AB181" s="13">
        <f t="shared" si="102"/>
        <v>93292.692670215925</v>
      </c>
      <c r="AC181" s="15">
        <f t="shared" si="87"/>
        <v>0</v>
      </c>
      <c r="AD181" s="3">
        <f t="shared" si="103"/>
        <v>164.26630494952161</v>
      </c>
      <c r="AE181" s="12">
        <f t="shared" si="104"/>
        <v>615.68206492479089</v>
      </c>
      <c r="AF181" s="12">
        <f t="shared" si="105"/>
        <v>166.1584938138468</v>
      </c>
      <c r="AG181" s="12">
        <f t="shared" si="106"/>
        <v>449.52357111094403</v>
      </c>
      <c r="AH181" s="13">
        <f t="shared" si="88"/>
        <v>86241.864505678706</v>
      </c>
      <c r="AI181" s="14">
        <f t="shared" si="74"/>
        <v>1</v>
      </c>
      <c r="AJ181" s="2">
        <f t="shared" si="89"/>
        <v>166</v>
      </c>
      <c r="AK181" s="12">
        <f t="shared" si="75"/>
        <v>-58.884389042302359</v>
      </c>
      <c r="AL181" s="12">
        <f t="shared" si="76"/>
        <v>-68.173162477367612</v>
      </c>
      <c r="AM181" s="12">
        <f t="shared" si="77"/>
        <v>9.2887734350651954</v>
      </c>
      <c r="AN181" s="12">
        <f t="shared" si="78"/>
        <v>-3922.9593022253684</v>
      </c>
      <c r="AO181" s="12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70"/>
    </row>
    <row r="182" spans="2:52" x14ac:dyDescent="0.45">
      <c r="B182" s="2">
        <v>167</v>
      </c>
      <c r="C182" s="12">
        <f t="shared" si="90"/>
        <v>674.56645396712031</v>
      </c>
      <c r="D182" s="12">
        <f t="shared" si="107"/>
        <v>258.98632900263539</v>
      </c>
      <c r="E182" s="12">
        <f t="shared" si="108"/>
        <v>415.58012496448487</v>
      </c>
      <c r="F182" s="12">
        <f t="shared" si="79"/>
        <v>103178.95147608967</v>
      </c>
      <c r="G182" s="1">
        <v>0</v>
      </c>
      <c r="H182" s="12">
        <f t="shared" si="91"/>
        <v>631.50705633609323</v>
      </c>
      <c r="I182" s="12">
        <f t="shared" si="92"/>
        <v>242.45453253404307</v>
      </c>
      <c r="J182" s="12">
        <f t="shared" si="93"/>
        <v>389.05252380205013</v>
      </c>
      <c r="K182" s="13">
        <f t="shared" si="80"/>
        <v>96592.760489815177</v>
      </c>
      <c r="L182" s="15">
        <f t="shared" si="81"/>
        <v>0</v>
      </c>
      <c r="M182" s="3">
        <f t="shared" si="82"/>
        <v>160.08707550582793</v>
      </c>
      <c r="N182" s="12">
        <f t="shared" si="83"/>
        <v>674.5664539671086</v>
      </c>
      <c r="O182" s="12">
        <f t="shared" si="94"/>
        <v>222.26361861049293</v>
      </c>
      <c r="P182" s="12">
        <f t="shared" si="95"/>
        <v>452.30283535661567</v>
      </c>
      <c r="Q182" s="13">
        <f t="shared" si="84"/>
        <v>88453.14460884055</v>
      </c>
      <c r="R182" s="14">
        <f t="shared" si="73"/>
        <v>1</v>
      </c>
      <c r="S182" s="2">
        <v>167</v>
      </c>
      <c r="T182" s="12">
        <f t="shared" si="96"/>
        <v>615.68206492481795</v>
      </c>
      <c r="U182" s="12">
        <f t="shared" si="97"/>
        <v>191.03718023942184</v>
      </c>
      <c r="V182" s="12">
        <f t="shared" si="98"/>
        <v>424.64488468539611</v>
      </c>
      <c r="W182" s="12">
        <f t="shared" si="85"/>
        <v>99246.9274141434</v>
      </c>
      <c r="X182" s="78">
        <f t="shared" si="86"/>
        <v>0</v>
      </c>
      <c r="Y182" s="12">
        <f t="shared" si="99"/>
        <v>576.27903664834537</v>
      </c>
      <c r="Z182" s="12">
        <f t="shared" si="100"/>
        <v>178.81099428458052</v>
      </c>
      <c r="AA182" s="12">
        <f t="shared" si="101"/>
        <v>397.46804236376494</v>
      </c>
      <c r="AB182" s="13">
        <f t="shared" si="102"/>
        <v>92895.224627852163</v>
      </c>
      <c r="AC182" s="15">
        <f t="shared" si="87"/>
        <v>0</v>
      </c>
      <c r="AD182" s="3">
        <f t="shared" si="103"/>
        <v>163.26630494952167</v>
      </c>
      <c r="AE182" s="12">
        <f t="shared" si="104"/>
        <v>615.68206492479067</v>
      </c>
      <c r="AF182" s="12">
        <f t="shared" si="105"/>
        <v>165.2969069692175</v>
      </c>
      <c r="AG182" s="12">
        <f t="shared" si="106"/>
        <v>450.38515795557311</v>
      </c>
      <c r="AH182" s="13">
        <f t="shared" si="88"/>
        <v>85791.479347723129</v>
      </c>
      <c r="AI182" s="14">
        <f t="shared" si="74"/>
        <v>1</v>
      </c>
      <c r="AJ182" s="2">
        <f t="shared" si="89"/>
        <v>167</v>
      </c>
      <c r="AK182" s="12">
        <f t="shared" si="75"/>
        <v>-58.884389042302359</v>
      </c>
      <c r="AL182" s="12">
        <f t="shared" si="76"/>
        <v>-67.949148763213543</v>
      </c>
      <c r="AM182" s="12">
        <f t="shared" si="77"/>
        <v>9.0647597209112405</v>
      </c>
      <c r="AN182" s="12">
        <f t="shared" si="78"/>
        <v>-3932.0240619462711</v>
      </c>
      <c r="AO182" s="12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70"/>
    </row>
    <row r="183" spans="2:52" x14ac:dyDescent="0.45">
      <c r="B183" s="2">
        <v>168</v>
      </c>
      <c r="C183" s="12">
        <f t="shared" si="90"/>
        <v>674.5664539671202</v>
      </c>
      <c r="D183" s="12">
        <f t="shared" si="107"/>
        <v>257.94737869022418</v>
      </c>
      <c r="E183" s="12">
        <f t="shared" si="108"/>
        <v>416.61907527689607</v>
      </c>
      <c r="F183" s="12">
        <f t="shared" si="79"/>
        <v>102762.33240081278</v>
      </c>
      <c r="G183" s="1">
        <v>0</v>
      </c>
      <c r="H183" s="12">
        <f t="shared" si="91"/>
        <v>631.50705633609311</v>
      </c>
      <c r="I183" s="12">
        <f t="shared" si="92"/>
        <v>241.48190122453795</v>
      </c>
      <c r="J183" s="12">
        <f t="shared" si="93"/>
        <v>390.02515511155514</v>
      </c>
      <c r="K183" s="13">
        <f t="shared" si="80"/>
        <v>96202.735334703626</v>
      </c>
      <c r="L183" s="15">
        <f t="shared" si="81"/>
        <v>0</v>
      </c>
      <c r="M183" s="3">
        <f t="shared" si="82"/>
        <v>159.08707550582795</v>
      </c>
      <c r="N183" s="12">
        <f t="shared" si="83"/>
        <v>674.56645396710837</v>
      </c>
      <c r="O183" s="12">
        <f t="shared" si="94"/>
        <v>221.13286152210139</v>
      </c>
      <c r="P183" s="12">
        <f t="shared" si="95"/>
        <v>453.43359244500704</v>
      </c>
      <c r="Q183" s="13">
        <f t="shared" si="84"/>
        <v>87999.711016395537</v>
      </c>
      <c r="R183" s="14">
        <f t="shared" si="73"/>
        <v>1</v>
      </c>
      <c r="S183" s="2">
        <v>168</v>
      </c>
      <c r="T183" s="12">
        <f t="shared" si="96"/>
        <v>615.68206492481795</v>
      </c>
      <c r="U183" s="12">
        <f t="shared" si="97"/>
        <v>190.22327754377483</v>
      </c>
      <c r="V183" s="12">
        <f t="shared" si="98"/>
        <v>425.45878738104312</v>
      </c>
      <c r="W183" s="12">
        <f t="shared" si="85"/>
        <v>98821.468626762362</v>
      </c>
      <c r="X183" s="78">
        <f t="shared" si="86"/>
        <v>0</v>
      </c>
      <c r="Y183" s="12">
        <f t="shared" si="99"/>
        <v>576.27903664834537</v>
      </c>
      <c r="Z183" s="12">
        <f t="shared" si="100"/>
        <v>178.04918053671665</v>
      </c>
      <c r="AA183" s="12">
        <f t="shared" si="101"/>
        <v>398.22985611162881</v>
      </c>
      <c r="AB183" s="13">
        <f t="shared" si="102"/>
        <v>92496.99477174053</v>
      </c>
      <c r="AC183" s="15">
        <f t="shared" si="87"/>
        <v>0</v>
      </c>
      <c r="AD183" s="3">
        <f t="shared" si="103"/>
        <v>162.26630494952173</v>
      </c>
      <c r="AE183" s="12">
        <f t="shared" si="104"/>
        <v>615.68206492479032</v>
      </c>
      <c r="AF183" s="12">
        <f t="shared" si="105"/>
        <v>164.43366874980265</v>
      </c>
      <c r="AG183" s="12">
        <f t="shared" si="106"/>
        <v>451.2483961749877</v>
      </c>
      <c r="AH183" s="13">
        <f t="shared" si="88"/>
        <v>85340.230951548147</v>
      </c>
      <c r="AI183" s="14">
        <f t="shared" si="74"/>
        <v>1</v>
      </c>
      <c r="AJ183" s="2">
        <f t="shared" si="89"/>
        <v>168</v>
      </c>
      <c r="AK183" s="12">
        <f t="shared" si="75"/>
        <v>-58.884389042302246</v>
      </c>
      <c r="AL183" s="12">
        <f t="shared" si="76"/>
        <v>-67.724101146449357</v>
      </c>
      <c r="AM183" s="12">
        <f t="shared" si="77"/>
        <v>8.8397121041470541</v>
      </c>
      <c r="AN183" s="12">
        <f t="shared" si="78"/>
        <v>-3940.86377405042</v>
      </c>
      <c r="AO183" s="12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70"/>
    </row>
    <row r="184" spans="2:52" x14ac:dyDescent="0.45">
      <c r="B184" s="2">
        <v>169</v>
      </c>
      <c r="C184" s="12">
        <f t="shared" si="90"/>
        <v>674.56645396712031</v>
      </c>
      <c r="D184" s="12">
        <f t="shared" si="107"/>
        <v>256.90583100203196</v>
      </c>
      <c r="E184" s="12">
        <f t="shared" si="108"/>
        <v>417.66062296508835</v>
      </c>
      <c r="F184" s="12">
        <f t="shared" si="79"/>
        <v>102344.67177784769</v>
      </c>
      <c r="G184" s="1">
        <v>0</v>
      </c>
      <c r="H184" s="12">
        <f t="shared" si="91"/>
        <v>631.50705633609323</v>
      </c>
      <c r="I184" s="12">
        <f t="shared" si="92"/>
        <v>240.50683833675907</v>
      </c>
      <c r="J184" s="12">
        <f t="shared" si="93"/>
        <v>391.00021799933415</v>
      </c>
      <c r="K184" s="13">
        <f t="shared" si="80"/>
        <v>95811.735116704294</v>
      </c>
      <c r="L184" s="15">
        <f t="shared" si="81"/>
        <v>0</v>
      </c>
      <c r="M184" s="3">
        <f t="shared" si="82"/>
        <v>158.08707550582793</v>
      </c>
      <c r="N184" s="12">
        <f t="shared" si="83"/>
        <v>674.56645396710837</v>
      </c>
      <c r="O184" s="12">
        <f t="shared" si="94"/>
        <v>219.99927754098886</v>
      </c>
      <c r="P184" s="12">
        <f t="shared" si="95"/>
        <v>454.56717642611954</v>
      </c>
      <c r="Q184" s="13">
        <f t="shared" si="84"/>
        <v>87545.143839969416</v>
      </c>
      <c r="R184" s="14">
        <f t="shared" si="73"/>
        <v>1</v>
      </c>
      <c r="S184" s="2">
        <v>169</v>
      </c>
      <c r="T184" s="12">
        <f t="shared" si="96"/>
        <v>615.68206492481795</v>
      </c>
      <c r="U184" s="12">
        <f t="shared" si="97"/>
        <v>189.40781486796118</v>
      </c>
      <c r="V184" s="12">
        <f t="shared" si="98"/>
        <v>426.27425005685683</v>
      </c>
      <c r="W184" s="12">
        <f t="shared" si="85"/>
        <v>98395.194376705505</v>
      </c>
      <c r="X184" s="78">
        <f t="shared" si="86"/>
        <v>0</v>
      </c>
      <c r="Y184" s="12">
        <f t="shared" si="99"/>
        <v>576.27903664834525</v>
      </c>
      <c r="Z184" s="12">
        <f t="shared" si="100"/>
        <v>177.28590664583598</v>
      </c>
      <c r="AA184" s="12">
        <f t="shared" si="101"/>
        <v>398.9931300025093</v>
      </c>
      <c r="AB184" s="13">
        <f t="shared" si="102"/>
        <v>92098.001641738025</v>
      </c>
      <c r="AC184" s="15">
        <f t="shared" si="87"/>
        <v>0</v>
      </c>
      <c r="AD184" s="3">
        <f t="shared" si="103"/>
        <v>161.2663049495217</v>
      </c>
      <c r="AE184" s="12">
        <f t="shared" si="104"/>
        <v>615.68206492479067</v>
      </c>
      <c r="AF184" s="12">
        <f t="shared" si="105"/>
        <v>163.56877599046726</v>
      </c>
      <c r="AG184" s="12">
        <f t="shared" si="106"/>
        <v>452.11328893432335</v>
      </c>
      <c r="AH184" s="13">
        <f t="shared" si="88"/>
        <v>84888.117662613819</v>
      </c>
      <c r="AI184" s="14">
        <f t="shared" si="74"/>
        <v>1</v>
      </c>
      <c r="AJ184" s="2">
        <f t="shared" si="89"/>
        <v>169</v>
      </c>
      <c r="AK184" s="12">
        <f t="shared" si="75"/>
        <v>-58.884389042302359</v>
      </c>
      <c r="AL184" s="12">
        <f t="shared" si="76"/>
        <v>-67.498016134070781</v>
      </c>
      <c r="AM184" s="12">
        <f t="shared" si="77"/>
        <v>8.6136270917684783</v>
      </c>
      <c r="AN184" s="12">
        <f t="shared" si="78"/>
        <v>-3949.4774011421832</v>
      </c>
      <c r="AO184" s="12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70"/>
    </row>
    <row r="185" spans="2:52" x14ac:dyDescent="0.45">
      <c r="B185" s="2">
        <v>170</v>
      </c>
      <c r="C185" s="12">
        <f t="shared" si="90"/>
        <v>674.56645396712031</v>
      </c>
      <c r="D185" s="12">
        <f t="shared" si="107"/>
        <v>255.86167944461926</v>
      </c>
      <c r="E185" s="12">
        <f t="shared" si="108"/>
        <v>418.70477452250111</v>
      </c>
      <c r="F185" s="12">
        <f t="shared" si="79"/>
        <v>101925.96700332519</v>
      </c>
      <c r="G185" s="1">
        <v>0</v>
      </c>
      <c r="H185" s="12">
        <f t="shared" si="91"/>
        <v>631.50705633609323</v>
      </c>
      <c r="I185" s="12">
        <f t="shared" si="92"/>
        <v>239.52933779176075</v>
      </c>
      <c r="J185" s="12">
        <f t="shared" si="93"/>
        <v>391.97771854433245</v>
      </c>
      <c r="K185" s="13">
        <f t="shared" si="80"/>
        <v>95419.757398159956</v>
      </c>
      <c r="L185" s="15">
        <f t="shared" si="81"/>
        <v>0</v>
      </c>
      <c r="M185" s="3">
        <f t="shared" si="82"/>
        <v>157.08707550582793</v>
      </c>
      <c r="N185" s="12">
        <f t="shared" si="83"/>
        <v>674.5664539671086</v>
      </c>
      <c r="O185" s="12">
        <f t="shared" si="94"/>
        <v>218.86285959992355</v>
      </c>
      <c r="P185" s="12">
        <f t="shared" si="95"/>
        <v>455.70359436718502</v>
      </c>
      <c r="Q185" s="13">
        <f t="shared" si="84"/>
        <v>87089.440245602236</v>
      </c>
      <c r="R185" s="14">
        <f t="shared" si="73"/>
        <v>1</v>
      </c>
      <c r="S185" s="2">
        <v>170</v>
      </c>
      <c r="T185" s="12">
        <f t="shared" si="96"/>
        <v>615.68206492481795</v>
      </c>
      <c r="U185" s="12">
        <f t="shared" si="97"/>
        <v>188.59078922201888</v>
      </c>
      <c r="V185" s="12">
        <f t="shared" si="98"/>
        <v>427.09127570279907</v>
      </c>
      <c r="W185" s="12">
        <f t="shared" si="85"/>
        <v>97968.103101002707</v>
      </c>
      <c r="X185" s="78">
        <f t="shared" si="86"/>
        <v>0</v>
      </c>
      <c r="Y185" s="12">
        <f t="shared" si="99"/>
        <v>576.27903664834537</v>
      </c>
      <c r="Z185" s="12">
        <f t="shared" si="100"/>
        <v>176.52116981333123</v>
      </c>
      <c r="AA185" s="12">
        <f t="shared" si="101"/>
        <v>399.75786683501423</v>
      </c>
      <c r="AB185" s="13">
        <f t="shared" si="102"/>
        <v>91698.243774903007</v>
      </c>
      <c r="AC185" s="15">
        <f t="shared" si="87"/>
        <v>0</v>
      </c>
      <c r="AD185" s="3">
        <f t="shared" si="103"/>
        <v>160.26630494952173</v>
      </c>
      <c r="AE185" s="12">
        <f t="shared" si="104"/>
        <v>615.68206492479055</v>
      </c>
      <c r="AF185" s="12">
        <f t="shared" si="105"/>
        <v>162.70222552000982</v>
      </c>
      <c r="AG185" s="12">
        <f t="shared" si="106"/>
        <v>452.97983940478071</v>
      </c>
      <c r="AH185" s="13">
        <f t="shared" si="88"/>
        <v>84435.137823209036</v>
      </c>
      <c r="AI185" s="14">
        <f t="shared" si="74"/>
        <v>1</v>
      </c>
      <c r="AJ185" s="2">
        <f t="shared" si="89"/>
        <v>170</v>
      </c>
      <c r="AK185" s="12">
        <f t="shared" si="75"/>
        <v>-58.884389042302359</v>
      </c>
      <c r="AL185" s="12">
        <f t="shared" si="76"/>
        <v>-67.270890222600372</v>
      </c>
      <c r="AM185" s="12">
        <f t="shared" si="77"/>
        <v>8.3865011802979552</v>
      </c>
      <c r="AN185" s="12">
        <f t="shared" si="78"/>
        <v>-3957.8639023224823</v>
      </c>
      <c r="AO185" s="12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70"/>
    </row>
    <row r="186" spans="2:52" x14ac:dyDescent="0.45">
      <c r="B186" s="2">
        <v>171</v>
      </c>
      <c r="C186" s="12">
        <f t="shared" si="90"/>
        <v>674.5664539671202</v>
      </c>
      <c r="D186" s="12">
        <f t="shared" si="107"/>
        <v>254.81491750831299</v>
      </c>
      <c r="E186" s="12">
        <f t="shared" si="108"/>
        <v>419.75153645880727</v>
      </c>
      <c r="F186" s="12">
        <f t="shared" si="79"/>
        <v>101506.21546686639</v>
      </c>
      <c r="G186" s="1">
        <v>0</v>
      </c>
      <c r="H186" s="12">
        <f t="shared" si="91"/>
        <v>631.50705633609311</v>
      </c>
      <c r="I186" s="12">
        <f t="shared" si="92"/>
        <v>238.5493934953999</v>
      </c>
      <c r="J186" s="12">
        <f t="shared" si="93"/>
        <v>392.95766284069322</v>
      </c>
      <c r="K186" s="13">
        <f t="shared" si="80"/>
        <v>95026.799735319262</v>
      </c>
      <c r="L186" s="15">
        <f t="shared" si="81"/>
        <v>0</v>
      </c>
      <c r="M186" s="3">
        <f t="shared" si="82"/>
        <v>156.08707550582795</v>
      </c>
      <c r="N186" s="12">
        <f t="shared" si="83"/>
        <v>674.5664539671086</v>
      </c>
      <c r="O186" s="12">
        <f t="shared" si="94"/>
        <v>217.72360061400559</v>
      </c>
      <c r="P186" s="12">
        <f t="shared" si="95"/>
        <v>456.84285335310307</v>
      </c>
      <c r="Q186" s="13">
        <f t="shared" si="84"/>
        <v>86632.597392249139</v>
      </c>
      <c r="R186" s="14">
        <f t="shared" si="73"/>
        <v>1</v>
      </c>
      <c r="S186" s="2">
        <v>171</v>
      </c>
      <c r="T186" s="12">
        <f t="shared" si="96"/>
        <v>615.68206492481806</v>
      </c>
      <c r="U186" s="12">
        <f t="shared" si="97"/>
        <v>187.77219761025518</v>
      </c>
      <c r="V186" s="12">
        <f t="shared" si="98"/>
        <v>427.90986731456286</v>
      </c>
      <c r="W186" s="12">
        <f t="shared" si="85"/>
        <v>97540.193233688144</v>
      </c>
      <c r="X186" s="78">
        <f t="shared" si="86"/>
        <v>0</v>
      </c>
      <c r="Y186" s="12">
        <f t="shared" si="99"/>
        <v>576.27903664834548</v>
      </c>
      <c r="Z186" s="12">
        <f t="shared" si="100"/>
        <v>175.75496723523077</v>
      </c>
      <c r="AA186" s="12">
        <f t="shared" si="101"/>
        <v>400.52406941311472</v>
      </c>
      <c r="AB186" s="13">
        <f t="shared" si="102"/>
        <v>91297.719705489886</v>
      </c>
      <c r="AC186" s="15">
        <f t="shared" si="87"/>
        <v>0</v>
      </c>
      <c r="AD186" s="3">
        <f t="shared" si="103"/>
        <v>159.26630494952167</v>
      </c>
      <c r="AE186" s="12">
        <f t="shared" si="104"/>
        <v>615.68206492479067</v>
      </c>
      <c r="AF186" s="12">
        <f t="shared" si="105"/>
        <v>161.83401416115063</v>
      </c>
      <c r="AG186" s="12">
        <f t="shared" si="106"/>
        <v>453.84805076364</v>
      </c>
      <c r="AH186" s="13">
        <f t="shared" si="88"/>
        <v>83981.289772445394</v>
      </c>
      <c r="AI186" s="14">
        <f t="shared" si="74"/>
        <v>1</v>
      </c>
      <c r="AJ186" s="2">
        <f t="shared" si="89"/>
        <v>171</v>
      </c>
      <c r="AK186" s="12">
        <f t="shared" si="75"/>
        <v>-58.884389042302132</v>
      </c>
      <c r="AL186" s="12">
        <f t="shared" si="76"/>
        <v>-67.042719898057811</v>
      </c>
      <c r="AM186" s="12">
        <f t="shared" si="77"/>
        <v>8.1583308557555938</v>
      </c>
      <c r="AN186" s="12">
        <f t="shared" si="78"/>
        <v>-3966.0222331782425</v>
      </c>
      <c r="AO186" s="12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70"/>
    </row>
    <row r="187" spans="2:52" x14ac:dyDescent="0.45">
      <c r="B187" s="2">
        <v>172</v>
      </c>
      <c r="C187" s="12">
        <f t="shared" si="90"/>
        <v>674.56645396712031</v>
      </c>
      <c r="D187" s="12">
        <f t="shared" si="107"/>
        <v>253.76553866716597</v>
      </c>
      <c r="E187" s="12">
        <f t="shared" si="108"/>
        <v>420.80091529995434</v>
      </c>
      <c r="F187" s="12">
        <f t="shared" si="79"/>
        <v>101085.41455156643</v>
      </c>
      <c r="G187" s="1">
        <v>0</v>
      </c>
      <c r="H187" s="12">
        <f t="shared" si="91"/>
        <v>631.50705633609311</v>
      </c>
      <c r="I187" s="12">
        <f t="shared" si="92"/>
        <v>237.56699933829816</v>
      </c>
      <c r="J187" s="12">
        <f t="shared" si="93"/>
        <v>393.94005699779495</v>
      </c>
      <c r="K187" s="13">
        <f t="shared" si="80"/>
        <v>94632.859678321474</v>
      </c>
      <c r="L187" s="15">
        <f t="shared" si="81"/>
        <v>0</v>
      </c>
      <c r="M187" s="3">
        <f t="shared" si="82"/>
        <v>155.08707550582795</v>
      </c>
      <c r="N187" s="12">
        <f t="shared" si="83"/>
        <v>674.56645396710837</v>
      </c>
      <c r="O187" s="12">
        <f t="shared" si="94"/>
        <v>216.58149348062284</v>
      </c>
      <c r="P187" s="12">
        <f t="shared" si="95"/>
        <v>457.98496048648559</v>
      </c>
      <c r="Q187" s="13">
        <f t="shared" si="84"/>
        <v>86174.612431762653</v>
      </c>
      <c r="R187" s="14">
        <f t="shared" si="73"/>
        <v>1</v>
      </c>
      <c r="S187" s="2">
        <v>172</v>
      </c>
      <c r="T187" s="12">
        <f t="shared" si="96"/>
        <v>615.68206492481806</v>
      </c>
      <c r="U187" s="12">
        <f t="shared" si="97"/>
        <v>186.95203703123559</v>
      </c>
      <c r="V187" s="12">
        <f t="shared" si="98"/>
        <v>428.73002789358242</v>
      </c>
      <c r="W187" s="12">
        <f t="shared" si="85"/>
        <v>97111.463205794556</v>
      </c>
      <c r="X187" s="78">
        <f t="shared" si="86"/>
        <v>0</v>
      </c>
      <c r="Y187" s="12">
        <f t="shared" si="99"/>
        <v>576.27903664834537</v>
      </c>
      <c r="Z187" s="12">
        <f t="shared" si="100"/>
        <v>174.98729610218894</v>
      </c>
      <c r="AA187" s="12">
        <f t="shared" si="101"/>
        <v>401.29174054615646</v>
      </c>
      <c r="AB187" s="13">
        <f t="shared" si="102"/>
        <v>90896.427964943723</v>
      </c>
      <c r="AC187" s="15">
        <f t="shared" si="87"/>
        <v>0</v>
      </c>
      <c r="AD187" s="3">
        <f t="shared" si="103"/>
        <v>158.26630494952164</v>
      </c>
      <c r="AE187" s="12">
        <f t="shared" si="104"/>
        <v>615.68206492479067</v>
      </c>
      <c r="AF187" s="12">
        <f t="shared" si="105"/>
        <v>160.96413873052032</v>
      </c>
      <c r="AG187" s="12">
        <f t="shared" si="106"/>
        <v>454.71792619427032</v>
      </c>
      <c r="AH187" s="13">
        <f t="shared" si="88"/>
        <v>83526.571846251129</v>
      </c>
      <c r="AI187" s="14">
        <f t="shared" si="74"/>
        <v>1</v>
      </c>
      <c r="AJ187" s="2">
        <f t="shared" si="89"/>
        <v>172</v>
      </c>
      <c r="AK187" s="12">
        <f t="shared" si="75"/>
        <v>-58.884389042302246</v>
      </c>
      <c r="AL187" s="12">
        <f t="shared" si="76"/>
        <v>-66.813501635930379</v>
      </c>
      <c r="AM187" s="12">
        <f t="shared" si="77"/>
        <v>7.9291125936280764</v>
      </c>
      <c r="AN187" s="12">
        <f t="shared" si="78"/>
        <v>-3973.9513457718713</v>
      </c>
      <c r="AO187" s="12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70"/>
    </row>
    <row r="188" spans="2:52" x14ac:dyDescent="0.45">
      <c r="B188" s="2">
        <v>173</v>
      </c>
      <c r="C188" s="12">
        <f t="shared" si="90"/>
        <v>674.56645396712031</v>
      </c>
      <c r="D188" s="12">
        <f t="shared" si="107"/>
        <v>252.7135363789161</v>
      </c>
      <c r="E188" s="12">
        <f t="shared" si="108"/>
        <v>421.85291758820432</v>
      </c>
      <c r="F188" s="12">
        <f t="shared" si="79"/>
        <v>100663.56163397823</v>
      </c>
      <c r="G188" s="1">
        <v>0</v>
      </c>
      <c r="H188" s="12">
        <f t="shared" si="91"/>
        <v>631.50705633609311</v>
      </c>
      <c r="I188" s="12">
        <f t="shared" si="92"/>
        <v>236.58214919580368</v>
      </c>
      <c r="J188" s="12">
        <f t="shared" si="93"/>
        <v>394.92490714028952</v>
      </c>
      <c r="K188" s="13">
        <f t="shared" si="80"/>
        <v>94237.934771181186</v>
      </c>
      <c r="L188" s="15">
        <f t="shared" si="81"/>
        <v>0</v>
      </c>
      <c r="M188" s="3">
        <f t="shared" si="82"/>
        <v>154.08707550582798</v>
      </c>
      <c r="N188" s="12">
        <f t="shared" si="83"/>
        <v>674.56645396710837</v>
      </c>
      <c r="O188" s="12">
        <f t="shared" si="94"/>
        <v>215.43653107940665</v>
      </c>
      <c r="P188" s="12">
        <f t="shared" si="95"/>
        <v>459.12992288770175</v>
      </c>
      <c r="Q188" s="13">
        <f t="shared" si="84"/>
        <v>85715.482508874949</v>
      </c>
      <c r="R188" s="14">
        <f t="shared" si="73"/>
        <v>1</v>
      </c>
      <c r="S188" s="2">
        <v>173</v>
      </c>
      <c r="T188" s="12">
        <f t="shared" si="96"/>
        <v>615.68206492481795</v>
      </c>
      <c r="U188" s="12">
        <f t="shared" si="97"/>
        <v>186.13030447777288</v>
      </c>
      <c r="V188" s="12">
        <f t="shared" si="98"/>
        <v>429.55176044704507</v>
      </c>
      <c r="W188" s="12">
        <f t="shared" si="85"/>
        <v>96681.911445347505</v>
      </c>
      <c r="X188" s="78">
        <f t="shared" si="86"/>
        <v>0</v>
      </c>
      <c r="Y188" s="12">
        <f t="shared" si="99"/>
        <v>576.27903664834525</v>
      </c>
      <c r="Z188" s="12">
        <f t="shared" si="100"/>
        <v>174.21815359947547</v>
      </c>
      <c r="AA188" s="12">
        <f t="shared" si="101"/>
        <v>402.06088304886987</v>
      </c>
      <c r="AB188" s="13">
        <f t="shared" si="102"/>
        <v>90494.367081894859</v>
      </c>
      <c r="AC188" s="15">
        <f t="shared" si="87"/>
        <v>0</v>
      </c>
      <c r="AD188" s="3">
        <f t="shared" si="103"/>
        <v>157.26630494952175</v>
      </c>
      <c r="AE188" s="12">
        <f t="shared" si="104"/>
        <v>615.68206492479032</v>
      </c>
      <c r="AF188" s="12">
        <f t="shared" si="105"/>
        <v>160.092596038648</v>
      </c>
      <c r="AG188" s="12">
        <f t="shared" si="106"/>
        <v>455.58946888614236</v>
      </c>
      <c r="AH188" s="13">
        <f t="shared" si="88"/>
        <v>83070.982377364984</v>
      </c>
      <c r="AI188" s="14">
        <f t="shared" si="74"/>
        <v>1</v>
      </c>
      <c r="AJ188" s="2">
        <f t="shared" si="89"/>
        <v>173</v>
      </c>
      <c r="AK188" s="12">
        <f t="shared" si="75"/>
        <v>-58.884389042302359</v>
      </c>
      <c r="AL188" s="12">
        <f t="shared" si="76"/>
        <v>-66.583231901143222</v>
      </c>
      <c r="AM188" s="12">
        <f t="shared" si="77"/>
        <v>7.6988428588407487</v>
      </c>
      <c r="AN188" s="12">
        <f t="shared" si="78"/>
        <v>-3981.6501886307233</v>
      </c>
      <c r="AO188" s="12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70"/>
    </row>
    <row r="189" spans="2:52" x14ac:dyDescent="0.45">
      <c r="B189" s="2">
        <v>174</v>
      </c>
      <c r="C189" s="12">
        <f t="shared" si="90"/>
        <v>674.56645396712031</v>
      </c>
      <c r="D189" s="12">
        <f t="shared" si="107"/>
        <v>251.65890408494559</v>
      </c>
      <c r="E189" s="12">
        <f t="shared" si="108"/>
        <v>422.90754988217475</v>
      </c>
      <c r="F189" s="12">
        <f t="shared" si="79"/>
        <v>100240.65408409605</v>
      </c>
      <c r="G189" s="1">
        <v>0</v>
      </c>
      <c r="H189" s="12">
        <f t="shared" si="91"/>
        <v>631.50705633609311</v>
      </c>
      <c r="I189" s="12">
        <f t="shared" si="92"/>
        <v>235.59483692795297</v>
      </c>
      <c r="J189" s="12">
        <f t="shared" si="93"/>
        <v>395.91221940814023</v>
      </c>
      <c r="K189" s="13">
        <f t="shared" si="80"/>
        <v>93842.022551773043</v>
      </c>
      <c r="L189" s="15">
        <f t="shared" si="81"/>
        <v>0</v>
      </c>
      <c r="M189" s="3">
        <f t="shared" si="82"/>
        <v>153.08707550582795</v>
      </c>
      <c r="N189" s="12">
        <f t="shared" si="83"/>
        <v>674.56645396710849</v>
      </c>
      <c r="O189" s="12">
        <f t="shared" si="94"/>
        <v>214.28870627218737</v>
      </c>
      <c r="P189" s="12">
        <f t="shared" si="95"/>
        <v>460.27774769492112</v>
      </c>
      <c r="Q189" s="13">
        <f t="shared" si="84"/>
        <v>85255.204761180023</v>
      </c>
      <c r="R189" s="14">
        <f t="shared" si="73"/>
        <v>1</v>
      </c>
      <c r="S189" s="2">
        <v>174</v>
      </c>
      <c r="T189" s="12">
        <f t="shared" si="96"/>
        <v>615.68206492481795</v>
      </c>
      <c r="U189" s="12">
        <f t="shared" si="97"/>
        <v>185.30699693691605</v>
      </c>
      <c r="V189" s="12">
        <f t="shared" si="98"/>
        <v>430.3750679879019</v>
      </c>
      <c r="W189" s="12">
        <f t="shared" si="85"/>
        <v>96251.536377359604</v>
      </c>
      <c r="X189" s="78">
        <f t="shared" si="86"/>
        <v>0</v>
      </c>
      <c r="Y189" s="12">
        <f t="shared" si="99"/>
        <v>576.27903664834537</v>
      </c>
      <c r="Z189" s="12">
        <f t="shared" si="100"/>
        <v>173.44753690696515</v>
      </c>
      <c r="AA189" s="12">
        <f t="shared" si="101"/>
        <v>402.8314997413803</v>
      </c>
      <c r="AB189" s="13">
        <f t="shared" si="102"/>
        <v>90091.535582153476</v>
      </c>
      <c r="AC189" s="15">
        <f t="shared" si="87"/>
        <v>0</v>
      </c>
      <c r="AD189" s="3">
        <f t="shared" si="103"/>
        <v>156.26630494952167</v>
      </c>
      <c r="AE189" s="12">
        <f t="shared" si="104"/>
        <v>615.68206492479055</v>
      </c>
      <c r="AF189" s="12">
        <f t="shared" si="105"/>
        <v>159.21938288994951</v>
      </c>
      <c r="AG189" s="12">
        <f t="shared" si="106"/>
        <v>456.46268203484107</v>
      </c>
      <c r="AH189" s="13">
        <f t="shared" si="88"/>
        <v>82614.519695330149</v>
      </c>
      <c r="AI189" s="14">
        <f t="shared" si="74"/>
        <v>1</v>
      </c>
      <c r="AJ189" s="2">
        <f t="shared" si="89"/>
        <v>174</v>
      </c>
      <c r="AK189" s="12">
        <f t="shared" si="75"/>
        <v>-58.884389042302359</v>
      </c>
      <c r="AL189" s="12">
        <f t="shared" si="76"/>
        <v>-66.351907148029539</v>
      </c>
      <c r="AM189" s="12">
        <f t="shared" si="77"/>
        <v>7.4675181057271516</v>
      </c>
      <c r="AN189" s="12">
        <f t="shared" si="78"/>
        <v>-3989.1177067364479</v>
      </c>
      <c r="AO189" s="12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70"/>
    </row>
    <row r="190" spans="2:52" x14ac:dyDescent="0.45">
      <c r="B190" s="2">
        <v>175</v>
      </c>
      <c r="C190" s="12">
        <f t="shared" si="90"/>
        <v>674.5664539671202</v>
      </c>
      <c r="D190" s="12">
        <f t="shared" si="107"/>
        <v>250.60163521024015</v>
      </c>
      <c r="E190" s="12">
        <f t="shared" si="108"/>
        <v>423.96481875688005</v>
      </c>
      <c r="F190" s="12">
        <f t="shared" si="79"/>
        <v>99816.68926533917</v>
      </c>
      <c r="G190" s="1">
        <v>0</v>
      </c>
      <c r="H190" s="12">
        <f t="shared" si="91"/>
        <v>631.50705633609311</v>
      </c>
      <c r="I190" s="12">
        <f t="shared" si="92"/>
        <v>234.60505637943263</v>
      </c>
      <c r="J190" s="12">
        <f t="shared" si="93"/>
        <v>396.90199995666052</v>
      </c>
      <c r="K190" s="13">
        <f t="shared" si="80"/>
        <v>93445.120551816377</v>
      </c>
      <c r="L190" s="15">
        <f t="shared" si="81"/>
        <v>0</v>
      </c>
      <c r="M190" s="3">
        <f t="shared" si="82"/>
        <v>152.08707550582801</v>
      </c>
      <c r="N190" s="12">
        <f t="shared" si="83"/>
        <v>674.56645396710826</v>
      </c>
      <c r="O190" s="12">
        <f t="shared" si="94"/>
        <v>213.13801190295007</v>
      </c>
      <c r="P190" s="12">
        <f t="shared" si="95"/>
        <v>461.42844206415816</v>
      </c>
      <c r="Q190" s="13">
        <f t="shared" si="84"/>
        <v>84793.776319115859</v>
      </c>
      <c r="R190" s="14">
        <f t="shared" ref="R190:R253" si="109">+IF(M190&lt;1,M190,B191-B190)</f>
        <v>1</v>
      </c>
      <c r="S190" s="2">
        <v>175</v>
      </c>
      <c r="T190" s="12">
        <f t="shared" si="96"/>
        <v>615.68206492481795</v>
      </c>
      <c r="U190" s="12">
        <f t="shared" si="97"/>
        <v>184.48211138993923</v>
      </c>
      <c r="V190" s="12">
        <f t="shared" si="98"/>
        <v>431.19995353487866</v>
      </c>
      <c r="W190" s="12">
        <f t="shared" si="85"/>
        <v>95820.33642382473</v>
      </c>
      <c r="X190" s="78">
        <f t="shared" si="86"/>
        <v>0</v>
      </c>
      <c r="Y190" s="12">
        <f t="shared" si="99"/>
        <v>576.27903664834537</v>
      </c>
      <c r="Z190" s="12">
        <f t="shared" si="100"/>
        <v>172.6754431991275</v>
      </c>
      <c r="AA190" s="12">
        <f t="shared" si="101"/>
        <v>403.6035934492179</v>
      </c>
      <c r="AB190" s="13">
        <f t="shared" si="102"/>
        <v>89687.931988704251</v>
      </c>
      <c r="AC190" s="15">
        <f t="shared" si="87"/>
        <v>0</v>
      </c>
      <c r="AD190" s="3">
        <f t="shared" si="103"/>
        <v>155.2663049495217</v>
      </c>
      <c r="AE190" s="12">
        <f t="shared" si="104"/>
        <v>615.68206492479067</v>
      </c>
      <c r="AF190" s="12">
        <f t="shared" si="105"/>
        <v>158.34449608271612</v>
      </c>
      <c r="AG190" s="12">
        <f t="shared" si="106"/>
        <v>457.33756884207452</v>
      </c>
      <c r="AH190" s="13">
        <f t="shared" si="88"/>
        <v>82157.182126488071</v>
      </c>
      <c r="AI190" s="14">
        <f t="shared" ref="AI190:AI253" si="110">+IF(AD190&lt;1,AD190,S191-S190)</f>
        <v>1</v>
      </c>
      <c r="AJ190" s="2">
        <f t="shared" si="89"/>
        <v>175</v>
      </c>
      <c r="AK190" s="12">
        <f t="shared" si="75"/>
        <v>-58.884389042302246</v>
      </c>
      <c r="AL190" s="12">
        <f t="shared" si="76"/>
        <v>-66.119523820300913</v>
      </c>
      <c r="AM190" s="12">
        <f t="shared" si="77"/>
        <v>7.2351347779986099</v>
      </c>
      <c r="AN190" s="12">
        <f t="shared" si="78"/>
        <v>-3996.3528415144392</v>
      </c>
      <c r="AO190" s="12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70"/>
    </row>
    <row r="191" spans="2:52" x14ac:dyDescent="0.45">
      <c r="B191" s="2">
        <v>176</v>
      </c>
      <c r="C191" s="12">
        <f t="shared" si="90"/>
        <v>674.56645396712031</v>
      </c>
      <c r="D191" s="12">
        <f t="shared" si="107"/>
        <v>249.54172316334797</v>
      </c>
      <c r="E191" s="12">
        <f t="shared" si="108"/>
        <v>425.0247308037724</v>
      </c>
      <c r="F191" s="12">
        <f t="shared" si="79"/>
        <v>99391.664534535405</v>
      </c>
      <c r="G191" s="1">
        <v>0</v>
      </c>
      <c r="H191" s="12">
        <f t="shared" si="91"/>
        <v>631.50705633609311</v>
      </c>
      <c r="I191" s="12">
        <f t="shared" si="92"/>
        <v>233.61280137954094</v>
      </c>
      <c r="J191" s="12">
        <f t="shared" si="93"/>
        <v>397.89425495655223</v>
      </c>
      <c r="K191" s="13">
        <f t="shared" si="80"/>
        <v>93047.226296859822</v>
      </c>
      <c r="L191" s="15">
        <f t="shared" si="81"/>
        <v>0</v>
      </c>
      <c r="M191" s="3">
        <f t="shared" si="82"/>
        <v>151.08707550582795</v>
      </c>
      <c r="N191" s="12">
        <f t="shared" si="83"/>
        <v>674.56645396710837</v>
      </c>
      <c r="O191" s="12">
        <f t="shared" si="94"/>
        <v>211.98444079778966</v>
      </c>
      <c r="P191" s="12">
        <f t="shared" si="95"/>
        <v>462.58201316931877</v>
      </c>
      <c r="Q191" s="13">
        <f t="shared" si="84"/>
        <v>84331.194305946541</v>
      </c>
      <c r="R191" s="14">
        <f t="shared" si="109"/>
        <v>1</v>
      </c>
      <c r="S191" s="2">
        <v>176</v>
      </c>
      <c r="T191" s="12">
        <f t="shared" si="96"/>
        <v>615.68206492481784</v>
      </c>
      <c r="U191" s="12">
        <f t="shared" si="97"/>
        <v>183.65564481233073</v>
      </c>
      <c r="V191" s="12">
        <f t="shared" si="98"/>
        <v>432.02642011248713</v>
      </c>
      <c r="W191" s="12">
        <f t="shared" si="85"/>
        <v>95388.310003712249</v>
      </c>
      <c r="X191" s="78">
        <f t="shared" si="86"/>
        <v>0</v>
      </c>
      <c r="Y191" s="12">
        <f t="shared" si="99"/>
        <v>576.27903664834514</v>
      </c>
      <c r="Z191" s="12">
        <f t="shared" si="100"/>
        <v>171.90186964501646</v>
      </c>
      <c r="AA191" s="12">
        <f t="shared" si="101"/>
        <v>404.37716700332874</v>
      </c>
      <c r="AB191" s="13">
        <f t="shared" si="102"/>
        <v>89283.55482170092</v>
      </c>
      <c r="AC191" s="15">
        <f t="shared" si="87"/>
        <v>0</v>
      </c>
      <c r="AD191" s="3">
        <f t="shared" si="103"/>
        <v>154.26630494952173</v>
      </c>
      <c r="AE191" s="12">
        <f t="shared" si="104"/>
        <v>615.68206492479044</v>
      </c>
      <c r="AF191" s="12">
        <f t="shared" si="105"/>
        <v>157.46793240910213</v>
      </c>
      <c r="AG191" s="12">
        <f t="shared" si="106"/>
        <v>458.21413251568833</v>
      </c>
      <c r="AH191" s="13">
        <f t="shared" si="88"/>
        <v>81698.967993972386</v>
      </c>
      <c r="AI191" s="14">
        <f t="shared" si="110"/>
        <v>1</v>
      </c>
      <c r="AJ191" s="2">
        <f t="shared" si="89"/>
        <v>176</v>
      </c>
      <c r="AK191" s="12">
        <f t="shared" si="75"/>
        <v>-58.884389042302473</v>
      </c>
      <c r="AL191" s="12">
        <f t="shared" si="76"/>
        <v>-65.886078351017233</v>
      </c>
      <c r="AM191" s="12">
        <f t="shared" si="77"/>
        <v>7.0016893087147309</v>
      </c>
      <c r="AN191" s="12">
        <f t="shared" si="78"/>
        <v>-4003.3545308231551</v>
      </c>
      <c r="AO191" s="12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70"/>
    </row>
    <row r="192" spans="2:52" x14ac:dyDescent="0.45">
      <c r="B192" s="2">
        <v>177</v>
      </c>
      <c r="C192" s="12">
        <f t="shared" si="90"/>
        <v>674.56645396712031</v>
      </c>
      <c r="D192" s="12">
        <f t="shared" si="107"/>
        <v>248.47916133633851</v>
      </c>
      <c r="E192" s="12">
        <f t="shared" si="108"/>
        <v>426.0872926307818</v>
      </c>
      <c r="F192" s="12">
        <f t="shared" si="79"/>
        <v>98965.577241904626</v>
      </c>
      <c r="G192" s="1">
        <v>0</v>
      </c>
      <c r="H192" s="12">
        <f t="shared" si="91"/>
        <v>631.50705633609311</v>
      </c>
      <c r="I192" s="12">
        <f t="shared" si="92"/>
        <v>232.61806574214955</v>
      </c>
      <c r="J192" s="12">
        <f t="shared" si="93"/>
        <v>398.88899059394356</v>
      </c>
      <c r="K192" s="13">
        <f t="shared" si="80"/>
        <v>92648.337306265879</v>
      </c>
      <c r="L192" s="15">
        <f t="shared" si="81"/>
        <v>0</v>
      </c>
      <c r="M192" s="3">
        <f t="shared" si="82"/>
        <v>150.08707550582793</v>
      </c>
      <c r="N192" s="12">
        <f t="shared" si="83"/>
        <v>674.56645396710849</v>
      </c>
      <c r="O192" s="12">
        <f t="shared" si="94"/>
        <v>210.82798576486636</v>
      </c>
      <c r="P192" s="12">
        <f t="shared" si="95"/>
        <v>463.73846820224213</v>
      </c>
      <c r="Q192" s="13">
        <f t="shared" si="84"/>
        <v>83867.455837744303</v>
      </c>
      <c r="R192" s="14">
        <f t="shared" si="109"/>
        <v>1</v>
      </c>
      <c r="S192" s="2">
        <v>177</v>
      </c>
      <c r="T192" s="12">
        <f t="shared" si="96"/>
        <v>615.68206492481806</v>
      </c>
      <c r="U192" s="12">
        <f t="shared" si="97"/>
        <v>182.82759417378179</v>
      </c>
      <c r="V192" s="12">
        <f t="shared" si="98"/>
        <v>432.85447075103622</v>
      </c>
      <c r="W192" s="12">
        <f t="shared" si="85"/>
        <v>94955.455532961219</v>
      </c>
      <c r="X192" s="78">
        <f t="shared" si="86"/>
        <v>0</v>
      </c>
      <c r="Y192" s="12">
        <f t="shared" si="99"/>
        <v>576.27903664834525</v>
      </c>
      <c r="Z192" s="12">
        <f t="shared" si="100"/>
        <v>171.12681340826006</v>
      </c>
      <c r="AA192" s="12">
        <f t="shared" si="101"/>
        <v>405.15222324008516</v>
      </c>
      <c r="AB192" s="13">
        <f t="shared" si="102"/>
        <v>88878.402598460831</v>
      </c>
      <c r="AC192" s="15">
        <f t="shared" si="87"/>
        <v>0</v>
      </c>
      <c r="AD192" s="3">
        <f t="shared" si="103"/>
        <v>153.2663049495217</v>
      </c>
      <c r="AE192" s="12">
        <f t="shared" si="104"/>
        <v>615.68206492479055</v>
      </c>
      <c r="AF192" s="12">
        <f t="shared" si="105"/>
        <v>156.58968865511372</v>
      </c>
      <c r="AG192" s="12">
        <f t="shared" si="106"/>
        <v>459.09237626967683</v>
      </c>
      <c r="AH192" s="13">
        <f t="shared" si="88"/>
        <v>81239.87561770271</v>
      </c>
      <c r="AI192" s="14">
        <f t="shared" si="110"/>
        <v>1</v>
      </c>
      <c r="AJ192" s="2">
        <f t="shared" si="89"/>
        <v>177</v>
      </c>
      <c r="AK192" s="12">
        <f t="shared" si="75"/>
        <v>-58.884389042302246</v>
      </c>
      <c r="AL192" s="12">
        <f t="shared" si="76"/>
        <v>-65.651567162556717</v>
      </c>
      <c r="AM192" s="12">
        <f t="shared" si="77"/>
        <v>6.7671781202544139</v>
      </c>
      <c r="AN192" s="12">
        <f t="shared" si="78"/>
        <v>-4010.1217089434067</v>
      </c>
      <c r="AO192" s="12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70"/>
    </row>
    <row r="193" spans="2:52" x14ac:dyDescent="0.45">
      <c r="B193" s="2">
        <v>178</v>
      </c>
      <c r="C193" s="12">
        <f t="shared" si="90"/>
        <v>674.56645396712031</v>
      </c>
      <c r="D193" s="12">
        <f t="shared" si="107"/>
        <v>247.41394310476161</v>
      </c>
      <c r="E193" s="12">
        <f t="shared" si="108"/>
        <v>427.15251086235878</v>
      </c>
      <c r="F193" s="12">
        <f t="shared" si="79"/>
        <v>98538.424731042265</v>
      </c>
      <c r="G193" s="1">
        <v>0</v>
      </c>
      <c r="H193" s="12">
        <f t="shared" si="91"/>
        <v>631.50705633609311</v>
      </c>
      <c r="I193" s="12">
        <f t="shared" si="92"/>
        <v>231.62084326566469</v>
      </c>
      <c r="J193" s="12">
        <f t="shared" si="93"/>
        <v>399.88621307042837</v>
      </c>
      <c r="K193" s="13">
        <f t="shared" si="80"/>
        <v>92248.451093195457</v>
      </c>
      <c r="L193" s="15">
        <f t="shared" si="81"/>
        <v>0</v>
      </c>
      <c r="M193" s="3">
        <f t="shared" si="82"/>
        <v>149.08707550582798</v>
      </c>
      <c r="N193" s="12">
        <f t="shared" si="83"/>
        <v>674.56645396710837</v>
      </c>
      <c r="O193" s="12">
        <f t="shared" si="94"/>
        <v>209.66863959436077</v>
      </c>
      <c r="P193" s="12">
        <f t="shared" si="95"/>
        <v>464.89781437274763</v>
      </c>
      <c r="Q193" s="13">
        <f t="shared" si="84"/>
        <v>83402.558023371559</v>
      </c>
      <c r="R193" s="14">
        <f t="shared" si="109"/>
        <v>1</v>
      </c>
      <c r="S193" s="2">
        <v>178</v>
      </c>
      <c r="T193" s="12">
        <f t="shared" si="96"/>
        <v>615.68206492481806</v>
      </c>
      <c r="U193" s="12">
        <f t="shared" si="97"/>
        <v>181.99795643817566</v>
      </c>
      <c r="V193" s="12">
        <f t="shared" si="98"/>
        <v>433.6841084866424</v>
      </c>
      <c r="W193" s="12">
        <f t="shared" si="85"/>
        <v>94521.771424474573</v>
      </c>
      <c r="X193" s="78">
        <f t="shared" si="86"/>
        <v>0</v>
      </c>
      <c r="Y193" s="12">
        <f t="shared" si="99"/>
        <v>576.27903664834525</v>
      </c>
      <c r="Z193" s="12">
        <f t="shared" si="100"/>
        <v>170.35027164704994</v>
      </c>
      <c r="AA193" s="12">
        <f t="shared" si="101"/>
        <v>405.9287650012954</v>
      </c>
      <c r="AB193" s="13">
        <f t="shared" si="102"/>
        <v>88472.473833459531</v>
      </c>
      <c r="AC193" s="15">
        <f t="shared" si="87"/>
        <v>0</v>
      </c>
      <c r="AD193" s="3">
        <f t="shared" si="103"/>
        <v>152.2663049495217</v>
      </c>
      <c r="AE193" s="12">
        <f t="shared" si="104"/>
        <v>615.68206492479055</v>
      </c>
      <c r="AF193" s="12">
        <f t="shared" si="105"/>
        <v>155.70976160059686</v>
      </c>
      <c r="AG193" s="12">
        <f t="shared" si="106"/>
        <v>459.97230332419366</v>
      </c>
      <c r="AH193" s="13">
        <f t="shared" si="88"/>
        <v>80779.90331437852</v>
      </c>
      <c r="AI193" s="14">
        <f t="shared" si="110"/>
        <v>1</v>
      </c>
      <c r="AJ193" s="2">
        <f t="shared" si="89"/>
        <v>178</v>
      </c>
      <c r="AK193" s="12">
        <f t="shared" si="75"/>
        <v>-58.884389042302246</v>
      </c>
      <c r="AL193" s="12">
        <f t="shared" si="76"/>
        <v>-65.415986666585951</v>
      </c>
      <c r="AM193" s="12">
        <f t="shared" si="77"/>
        <v>6.53159762428362</v>
      </c>
      <c r="AN193" s="12">
        <f t="shared" si="78"/>
        <v>-4016.6533065676922</v>
      </c>
      <c r="AO193" s="12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70"/>
    </row>
    <row r="194" spans="2:52" x14ac:dyDescent="0.45">
      <c r="B194" s="2">
        <v>179</v>
      </c>
      <c r="C194" s="12">
        <f t="shared" si="90"/>
        <v>674.56645396712031</v>
      </c>
      <c r="D194" s="12">
        <f t="shared" si="107"/>
        <v>246.34606182760567</v>
      </c>
      <c r="E194" s="12">
        <f t="shared" si="108"/>
        <v>428.22039213951467</v>
      </c>
      <c r="F194" s="12">
        <f t="shared" si="79"/>
        <v>98110.204338902753</v>
      </c>
      <c r="G194" s="1">
        <v>0</v>
      </c>
      <c r="H194" s="12">
        <f t="shared" si="91"/>
        <v>631.50705633609311</v>
      </c>
      <c r="I194" s="12">
        <f t="shared" si="92"/>
        <v>230.62112773298864</v>
      </c>
      <c r="J194" s="12">
        <f t="shared" si="93"/>
        <v>400.88592860310456</v>
      </c>
      <c r="K194" s="13">
        <f t="shared" si="80"/>
        <v>91847.56516459235</v>
      </c>
      <c r="L194" s="15">
        <f t="shared" si="81"/>
        <v>0</v>
      </c>
      <c r="M194" s="3">
        <f t="shared" si="82"/>
        <v>148.08707550582795</v>
      </c>
      <c r="N194" s="12">
        <f t="shared" si="83"/>
        <v>674.56645396710837</v>
      </c>
      <c r="O194" s="12">
        <f t="shared" si="94"/>
        <v>208.50639505842889</v>
      </c>
      <c r="P194" s="12">
        <f t="shared" si="95"/>
        <v>466.06005890867948</v>
      </c>
      <c r="Q194" s="13">
        <f t="shared" si="84"/>
        <v>82936.497964462877</v>
      </c>
      <c r="R194" s="14">
        <f t="shared" si="109"/>
        <v>1</v>
      </c>
      <c r="S194" s="2">
        <v>179</v>
      </c>
      <c r="T194" s="12">
        <f t="shared" si="96"/>
        <v>615.68206492481806</v>
      </c>
      <c r="U194" s="12">
        <f t="shared" si="97"/>
        <v>181.16672856357624</v>
      </c>
      <c r="V194" s="12">
        <f t="shared" si="98"/>
        <v>434.51533636124174</v>
      </c>
      <c r="W194" s="12">
        <f t="shared" si="85"/>
        <v>94087.256088113325</v>
      </c>
      <c r="X194" s="78">
        <f t="shared" si="86"/>
        <v>0</v>
      </c>
      <c r="Y194" s="12">
        <f t="shared" si="99"/>
        <v>576.27903664834525</v>
      </c>
      <c r="Z194" s="12">
        <f t="shared" si="100"/>
        <v>169.57224151413075</v>
      </c>
      <c r="AA194" s="12">
        <f t="shared" si="101"/>
        <v>406.70679513421453</v>
      </c>
      <c r="AB194" s="13">
        <f t="shared" si="102"/>
        <v>88065.767038325313</v>
      </c>
      <c r="AC194" s="15">
        <f t="shared" si="87"/>
        <v>0</v>
      </c>
      <c r="AD194" s="3">
        <f t="shared" si="103"/>
        <v>151.26630494952181</v>
      </c>
      <c r="AE194" s="12">
        <f t="shared" si="104"/>
        <v>615.68206492479021</v>
      </c>
      <c r="AF194" s="12">
        <f t="shared" si="105"/>
        <v>154.82814801922549</v>
      </c>
      <c r="AG194" s="12">
        <f t="shared" si="106"/>
        <v>460.85391690556469</v>
      </c>
      <c r="AH194" s="13">
        <f t="shared" si="88"/>
        <v>80319.049397472962</v>
      </c>
      <c r="AI194" s="14">
        <f t="shared" si="110"/>
        <v>1</v>
      </c>
      <c r="AJ194" s="2">
        <f t="shared" si="89"/>
        <v>179</v>
      </c>
      <c r="AK194" s="12">
        <f t="shared" si="75"/>
        <v>-58.884389042302246</v>
      </c>
      <c r="AL194" s="12">
        <f t="shared" si="76"/>
        <v>-65.179333264029424</v>
      </c>
      <c r="AM194" s="12">
        <f t="shared" si="77"/>
        <v>6.2949442217270644</v>
      </c>
      <c r="AN194" s="12">
        <f t="shared" si="78"/>
        <v>-4022.9482507894281</v>
      </c>
      <c r="AO194" s="12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70"/>
    </row>
    <row r="195" spans="2:52" x14ac:dyDescent="0.45">
      <c r="B195" s="2">
        <v>180</v>
      </c>
      <c r="C195" s="12">
        <f t="shared" si="90"/>
        <v>674.56645396712031</v>
      </c>
      <c r="D195" s="12">
        <f t="shared" si="107"/>
        <v>245.2755108472569</v>
      </c>
      <c r="E195" s="12">
        <f t="shared" si="108"/>
        <v>429.29094311986347</v>
      </c>
      <c r="F195" s="12">
        <f t="shared" si="79"/>
        <v>97680.913395782889</v>
      </c>
      <c r="G195" s="1">
        <v>0</v>
      </c>
      <c r="H195" s="12">
        <f t="shared" si="91"/>
        <v>631.50705633609311</v>
      </c>
      <c r="I195" s="12">
        <f t="shared" si="92"/>
        <v>229.61891291148089</v>
      </c>
      <c r="J195" s="12">
        <f t="shared" si="93"/>
        <v>401.88814342461228</v>
      </c>
      <c r="K195" s="13">
        <f t="shared" si="80"/>
        <v>91445.677021167736</v>
      </c>
      <c r="L195" s="15">
        <f t="shared" si="81"/>
        <v>0</v>
      </c>
      <c r="M195" s="3">
        <f t="shared" si="82"/>
        <v>147.08707550582798</v>
      </c>
      <c r="N195" s="12">
        <f t="shared" si="83"/>
        <v>674.56645396710837</v>
      </c>
      <c r="O195" s="12">
        <f t="shared" si="94"/>
        <v>207.34124491115719</v>
      </c>
      <c r="P195" s="12">
        <f t="shared" si="95"/>
        <v>467.22520905595115</v>
      </c>
      <c r="Q195" s="13">
        <f t="shared" si="84"/>
        <v>82469.272755406928</v>
      </c>
      <c r="R195" s="14">
        <f t="shared" si="109"/>
        <v>1</v>
      </c>
      <c r="S195" s="2">
        <v>180</v>
      </c>
      <c r="T195" s="12">
        <f t="shared" si="96"/>
        <v>615.68206492481795</v>
      </c>
      <c r="U195" s="12">
        <f t="shared" si="97"/>
        <v>180.33390750221719</v>
      </c>
      <c r="V195" s="12">
        <f t="shared" si="98"/>
        <v>435.34815742260082</v>
      </c>
      <c r="W195" s="12">
        <f t="shared" si="85"/>
        <v>93651.907930690722</v>
      </c>
      <c r="X195" s="78">
        <f t="shared" si="86"/>
        <v>0</v>
      </c>
      <c r="Y195" s="12">
        <f t="shared" si="99"/>
        <v>576.27903664834514</v>
      </c>
      <c r="Z195" s="12">
        <f t="shared" si="100"/>
        <v>168.79272015679018</v>
      </c>
      <c r="AA195" s="12">
        <f t="shared" si="101"/>
        <v>407.4863164915551</v>
      </c>
      <c r="AB195" s="13">
        <f t="shared" si="102"/>
        <v>87658.280721833755</v>
      </c>
      <c r="AC195" s="15">
        <f t="shared" si="87"/>
        <v>0</v>
      </c>
      <c r="AD195" s="3">
        <f t="shared" si="103"/>
        <v>150.26630494952181</v>
      </c>
      <c r="AE195" s="12">
        <f t="shared" si="104"/>
        <v>615.68206492479032</v>
      </c>
      <c r="AF195" s="12">
        <f t="shared" si="105"/>
        <v>153.94484467848983</v>
      </c>
      <c r="AG195" s="12">
        <f t="shared" si="106"/>
        <v>461.73722024630052</v>
      </c>
      <c r="AH195" s="13">
        <f t="shared" si="88"/>
        <v>79857.31217722666</v>
      </c>
      <c r="AI195" s="14">
        <f t="shared" si="110"/>
        <v>1</v>
      </c>
      <c r="AJ195" s="2">
        <f t="shared" si="89"/>
        <v>180</v>
      </c>
      <c r="AK195" s="12">
        <f t="shared" si="75"/>
        <v>-58.884389042302359</v>
      </c>
      <c r="AL195" s="12">
        <f t="shared" si="76"/>
        <v>-64.941603345039709</v>
      </c>
      <c r="AM195" s="12">
        <f t="shared" si="77"/>
        <v>6.05721430273735</v>
      </c>
      <c r="AN195" s="12">
        <f t="shared" si="78"/>
        <v>-4029.0054650921666</v>
      </c>
      <c r="AO195" s="12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70"/>
    </row>
    <row r="196" spans="2:52" x14ac:dyDescent="0.45">
      <c r="B196" s="2">
        <v>181</v>
      </c>
      <c r="C196" s="12">
        <f t="shared" si="90"/>
        <v>674.56645396712031</v>
      </c>
      <c r="D196" s="12">
        <f t="shared" si="107"/>
        <v>244.20228348945719</v>
      </c>
      <c r="E196" s="12">
        <f t="shared" si="108"/>
        <v>430.36417047766315</v>
      </c>
      <c r="F196" s="12">
        <f t="shared" si="79"/>
        <v>97250.549225305222</v>
      </c>
      <c r="G196" s="1">
        <v>0</v>
      </c>
      <c r="H196" s="12">
        <f t="shared" si="91"/>
        <v>631.50705633609311</v>
      </c>
      <c r="I196" s="12">
        <f t="shared" si="92"/>
        <v>228.61419255291935</v>
      </c>
      <c r="J196" s="12">
        <f t="shared" si="93"/>
        <v>402.89286378317382</v>
      </c>
      <c r="K196" s="13">
        <f t="shared" si="80"/>
        <v>91042.784157384565</v>
      </c>
      <c r="L196" s="15">
        <f t="shared" si="81"/>
        <v>0</v>
      </c>
      <c r="M196" s="3">
        <f t="shared" si="82"/>
        <v>146.08707550582798</v>
      </c>
      <c r="N196" s="12">
        <f t="shared" si="83"/>
        <v>674.56645396710837</v>
      </c>
      <c r="O196" s="12">
        <f t="shared" si="94"/>
        <v>206.17318188851732</v>
      </c>
      <c r="P196" s="12">
        <f t="shared" si="95"/>
        <v>468.393272078591</v>
      </c>
      <c r="Q196" s="13">
        <f t="shared" si="84"/>
        <v>82000.879483328332</v>
      </c>
      <c r="R196" s="14">
        <f t="shared" si="109"/>
        <v>1</v>
      </c>
      <c r="S196" s="2">
        <v>181</v>
      </c>
      <c r="T196" s="12">
        <f t="shared" si="96"/>
        <v>615.68206492481795</v>
      </c>
      <c r="U196" s="12">
        <f t="shared" si="97"/>
        <v>179.49949020049053</v>
      </c>
      <c r="V196" s="12">
        <f t="shared" si="98"/>
        <v>436.18257472432737</v>
      </c>
      <c r="W196" s="12">
        <f t="shared" si="85"/>
        <v>93215.725355966395</v>
      </c>
      <c r="X196" s="78">
        <f t="shared" si="86"/>
        <v>0</v>
      </c>
      <c r="Y196" s="12">
        <f t="shared" si="99"/>
        <v>576.27903664834514</v>
      </c>
      <c r="Z196" s="12">
        <f t="shared" si="100"/>
        <v>168.01170471684802</v>
      </c>
      <c r="AA196" s="12">
        <f t="shared" si="101"/>
        <v>408.26733193149715</v>
      </c>
      <c r="AB196" s="13">
        <f t="shared" si="102"/>
        <v>87250.013389902262</v>
      </c>
      <c r="AC196" s="15">
        <f t="shared" si="87"/>
        <v>0</v>
      </c>
      <c r="AD196" s="3">
        <f t="shared" si="103"/>
        <v>149.26630494952184</v>
      </c>
      <c r="AE196" s="12">
        <f t="shared" si="104"/>
        <v>615.68206492479021</v>
      </c>
      <c r="AF196" s="12">
        <f t="shared" si="105"/>
        <v>153.05984833968444</v>
      </c>
      <c r="AG196" s="12">
        <f t="shared" si="106"/>
        <v>462.62221658510572</v>
      </c>
      <c r="AH196" s="13">
        <f t="shared" si="88"/>
        <v>79394.689960641554</v>
      </c>
      <c r="AI196" s="14">
        <f t="shared" si="110"/>
        <v>1</v>
      </c>
      <c r="AJ196" s="2">
        <f t="shared" si="89"/>
        <v>181</v>
      </c>
      <c r="AK196" s="12">
        <f t="shared" si="75"/>
        <v>-58.884389042302359</v>
      </c>
      <c r="AL196" s="12">
        <f t="shared" si="76"/>
        <v>-64.70279328896666</v>
      </c>
      <c r="AM196" s="12">
        <f t="shared" si="77"/>
        <v>5.8184042466642154</v>
      </c>
      <c r="AN196" s="12">
        <f t="shared" si="78"/>
        <v>-4034.8238693388266</v>
      </c>
      <c r="AO196" s="12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70"/>
    </row>
    <row r="197" spans="2:52" x14ac:dyDescent="0.45">
      <c r="B197" s="2">
        <v>182</v>
      </c>
      <c r="C197" s="12">
        <f t="shared" si="90"/>
        <v>674.56645396712031</v>
      </c>
      <c r="D197" s="12">
        <f t="shared" si="107"/>
        <v>243.12637306326303</v>
      </c>
      <c r="E197" s="12">
        <f t="shared" si="108"/>
        <v>431.44008090385734</v>
      </c>
      <c r="F197" s="12">
        <f t="shared" si="79"/>
        <v>96819.109144401358</v>
      </c>
      <c r="G197" s="1">
        <v>0</v>
      </c>
      <c r="H197" s="12">
        <f t="shared" si="91"/>
        <v>631.50705633609323</v>
      </c>
      <c r="I197" s="12">
        <f t="shared" si="92"/>
        <v>227.60696039346141</v>
      </c>
      <c r="J197" s="12">
        <f t="shared" si="93"/>
        <v>403.90009594263182</v>
      </c>
      <c r="K197" s="13">
        <f t="shared" si="80"/>
        <v>90638.884061441931</v>
      </c>
      <c r="L197" s="15">
        <f t="shared" si="81"/>
        <v>0</v>
      </c>
      <c r="M197" s="3">
        <f t="shared" si="82"/>
        <v>145.08707550582804</v>
      </c>
      <c r="N197" s="12">
        <f t="shared" si="83"/>
        <v>674.56645396710803</v>
      </c>
      <c r="O197" s="12">
        <f t="shared" si="94"/>
        <v>205.00219870832083</v>
      </c>
      <c r="P197" s="12">
        <f t="shared" si="95"/>
        <v>469.56425525878717</v>
      </c>
      <c r="Q197" s="13">
        <f t="shared" si="84"/>
        <v>81531.31522806955</v>
      </c>
      <c r="R197" s="14">
        <f t="shared" si="109"/>
        <v>1</v>
      </c>
      <c r="S197" s="2">
        <v>182</v>
      </c>
      <c r="T197" s="12">
        <f t="shared" si="96"/>
        <v>615.68206492481795</v>
      </c>
      <c r="U197" s="12">
        <f t="shared" si="97"/>
        <v>178.66347359893558</v>
      </c>
      <c r="V197" s="12">
        <f t="shared" si="98"/>
        <v>437.01859132588237</v>
      </c>
      <c r="W197" s="12">
        <f t="shared" si="85"/>
        <v>92778.706764640519</v>
      </c>
      <c r="X197" s="78">
        <f t="shared" si="86"/>
        <v>0</v>
      </c>
      <c r="Y197" s="12">
        <f t="shared" si="99"/>
        <v>576.27903664834514</v>
      </c>
      <c r="Z197" s="12">
        <f t="shared" si="100"/>
        <v>167.22919233064599</v>
      </c>
      <c r="AA197" s="12">
        <f t="shared" si="101"/>
        <v>409.04984431769924</v>
      </c>
      <c r="AB197" s="13">
        <f t="shared" si="102"/>
        <v>86840.963545584556</v>
      </c>
      <c r="AC197" s="15">
        <f t="shared" si="87"/>
        <v>0</v>
      </c>
      <c r="AD197" s="3">
        <f t="shared" si="103"/>
        <v>148.26630494952181</v>
      </c>
      <c r="AE197" s="12">
        <f t="shared" si="104"/>
        <v>615.68206492479021</v>
      </c>
      <c r="AF197" s="12">
        <f t="shared" si="105"/>
        <v>152.1731557578963</v>
      </c>
      <c r="AG197" s="12">
        <f t="shared" si="106"/>
        <v>463.50890916689394</v>
      </c>
      <c r="AH197" s="13">
        <f t="shared" si="88"/>
        <v>78931.181051474661</v>
      </c>
      <c r="AI197" s="14">
        <f t="shared" si="110"/>
        <v>1</v>
      </c>
      <c r="AJ197" s="2">
        <f t="shared" si="89"/>
        <v>182</v>
      </c>
      <c r="AK197" s="12">
        <f t="shared" si="75"/>
        <v>-58.884389042302359</v>
      </c>
      <c r="AL197" s="12">
        <f t="shared" si="76"/>
        <v>-64.46289946432745</v>
      </c>
      <c r="AM197" s="12">
        <f t="shared" si="77"/>
        <v>5.5785104220250332</v>
      </c>
      <c r="AN197" s="12">
        <f t="shared" si="78"/>
        <v>-4040.4023797608388</v>
      </c>
      <c r="AO197" s="12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70"/>
    </row>
    <row r="198" spans="2:52" x14ac:dyDescent="0.45">
      <c r="B198" s="2">
        <v>183</v>
      </c>
      <c r="C198" s="12">
        <f t="shared" si="90"/>
        <v>674.56645396712031</v>
      </c>
      <c r="D198" s="12">
        <f t="shared" si="107"/>
        <v>242.04777286100344</v>
      </c>
      <c r="E198" s="12">
        <f t="shared" si="108"/>
        <v>432.51868110611696</v>
      </c>
      <c r="F198" s="12">
        <f t="shared" si="79"/>
        <v>96386.590463295244</v>
      </c>
      <c r="G198" s="1">
        <v>0</v>
      </c>
      <c r="H198" s="12">
        <f t="shared" si="91"/>
        <v>631.50705633609311</v>
      </c>
      <c r="I198" s="12">
        <f t="shared" si="92"/>
        <v>226.59721015360483</v>
      </c>
      <c r="J198" s="12">
        <f t="shared" si="93"/>
        <v>404.90984618248831</v>
      </c>
      <c r="K198" s="13">
        <f t="shared" si="80"/>
        <v>90233.974215259441</v>
      </c>
      <c r="L198" s="15">
        <f t="shared" si="81"/>
        <v>0</v>
      </c>
      <c r="M198" s="3">
        <f t="shared" si="82"/>
        <v>144.08707550582795</v>
      </c>
      <c r="N198" s="12">
        <f t="shared" si="83"/>
        <v>674.56645396710837</v>
      </c>
      <c r="O198" s="12">
        <f t="shared" si="94"/>
        <v>203.82828807017387</v>
      </c>
      <c r="P198" s="12">
        <f t="shared" si="95"/>
        <v>470.7381658969345</v>
      </c>
      <c r="Q198" s="13">
        <f t="shared" si="84"/>
        <v>81060.577062172611</v>
      </c>
      <c r="R198" s="14">
        <f t="shared" si="109"/>
        <v>1</v>
      </c>
      <c r="S198" s="2">
        <v>183</v>
      </c>
      <c r="T198" s="12">
        <f t="shared" si="96"/>
        <v>615.68206492481806</v>
      </c>
      <c r="U198" s="12">
        <f t="shared" si="97"/>
        <v>177.82585463222765</v>
      </c>
      <c r="V198" s="12">
        <f t="shared" si="98"/>
        <v>437.85621029259033</v>
      </c>
      <c r="W198" s="12">
        <f t="shared" si="85"/>
        <v>92340.850554347926</v>
      </c>
      <c r="X198" s="78">
        <f t="shared" si="86"/>
        <v>0</v>
      </c>
      <c r="Y198" s="12">
        <f t="shared" si="99"/>
        <v>576.27903664834514</v>
      </c>
      <c r="Z198" s="12">
        <f t="shared" si="100"/>
        <v>166.44518012903706</v>
      </c>
      <c r="AA198" s="12">
        <f t="shared" si="101"/>
        <v>409.83385651930814</v>
      </c>
      <c r="AB198" s="13">
        <f t="shared" si="102"/>
        <v>86431.129689065245</v>
      </c>
      <c r="AC198" s="15">
        <f t="shared" si="87"/>
        <v>0</v>
      </c>
      <c r="AD198" s="3">
        <f t="shared" si="103"/>
        <v>147.26630494952187</v>
      </c>
      <c r="AE198" s="12">
        <f t="shared" si="104"/>
        <v>615.68206492478998</v>
      </c>
      <c r="AF198" s="12">
        <f t="shared" si="105"/>
        <v>151.2847636819931</v>
      </c>
      <c r="AG198" s="12">
        <f t="shared" si="106"/>
        <v>464.39730124279691</v>
      </c>
      <c r="AH198" s="13">
        <f t="shared" si="88"/>
        <v>78466.783750231858</v>
      </c>
      <c r="AI198" s="14">
        <f t="shared" si="110"/>
        <v>1</v>
      </c>
      <c r="AJ198" s="2">
        <f t="shared" si="89"/>
        <v>183</v>
      </c>
      <c r="AK198" s="12">
        <f t="shared" si="75"/>
        <v>-58.884389042302246</v>
      </c>
      <c r="AL198" s="12">
        <f t="shared" si="76"/>
        <v>-64.221918228775792</v>
      </c>
      <c r="AM198" s="12">
        <f t="shared" si="77"/>
        <v>5.3375291864733754</v>
      </c>
      <c r="AN198" s="12">
        <f t="shared" si="78"/>
        <v>-4045.7399089473183</v>
      </c>
      <c r="AO198" s="12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70"/>
    </row>
    <row r="199" spans="2:52" x14ac:dyDescent="0.45">
      <c r="B199" s="2">
        <v>184</v>
      </c>
      <c r="C199" s="12">
        <f t="shared" si="90"/>
        <v>674.56645396712031</v>
      </c>
      <c r="D199" s="12">
        <f t="shared" si="107"/>
        <v>240.96647615823815</v>
      </c>
      <c r="E199" s="12">
        <f t="shared" si="108"/>
        <v>433.59997780888216</v>
      </c>
      <c r="F199" s="12">
        <f t="shared" si="79"/>
        <v>95952.990485486356</v>
      </c>
      <c r="G199" s="1">
        <v>0</v>
      </c>
      <c r="H199" s="12">
        <f t="shared" si="91"/>
        <v>631.50705633609311</v>
      </c>
      <c r="I199" s="12">
        <f t="shared" si="92"/>
        <v>225.58493553814861</v>
      </c>
      <c r="J199" s="12">
        <f t="shared" si="93"/>
        <v>405.9221207979445</v>
      </c>
      <c r="K199" s="13">
        <f t="shared" si="80"/>
        <v>89828.052094461498</v>
      </c>
      <c r="L199" s="15">
        <f t="shared" si="81"/>
        <v>0</v>
      </c>
      <c r="M199" s="3">
        <f t="shared" si="82"/>
        <v>143.08707550582798</v>
      </c>
      <c r="N199" s="12">
        <f t="shared" si="83"/>
        <v>674.56645396710826</v>
      </c>
      <c r="O199" s="12">
        <f t="shared" si="94"/>
        <v>202.65144265543154</v>
      </c>
      <c r="P199" s="12">
        <f t="shared" si="95"/>
        <v>471.91501131167672</v>
      </c>
      <c r="Q199" s="13">
        <f t="shared" si="84"/>
        <v>80588.662050860934</v>
      </c>
      <c r="R199" s="14">
        <f t="shared" si="109"/>
        <v>1</v>
      </c>
      <c r="S199" s="2">
        <v>184</v>
      </c>
      <c r="T199" s="12">
        <f t="shared" si="96"/>
        <v>615.68206492481806</v>
      </c>
      <c r="U199" s="12">
        <f t="shared" si="97"/>
        <v>176.98663022916685</v>
      </c>
      <c r="V199" s="12">
        <f t="shared" si="98"/>
        <v>438.69543469565122</v>
      </c>
      <c r="W199" s="12">
        <f t="shared" si="85"/>
        <v>91902.155119652278</v>
      </c>
      <c r="X199" s="78">
        <f t="shared" si="86"/>
        <v>0</v>
      </c>
      <c r="Y199" s="12">
        <f t="shared" si="99"/>
        <v>576.27903664834514</v>
      </c>
      <c r="Z199" s="12">
        <f t="shared" si="100"/>
        <v>165.65966523737504</v>
      </c>
      <c r="AA199" s="12">
        <f t="shared" si="101"/>
        <v>410.61937141097013</v>
      </c>
      <c r="AB199" s="13">
        <f t="shared" si="102"/>
        <v>86020.510317654276</v>
      </c>
      <c r="AC199" s="15">
        <f t="shared" si="87"/>
        <v>0</v>
      </c>
      <c r="AD199" s="3">
        <f t="shared" si="103"/>
        <v>146.26630494952173</v>
      </c>
      <c r="AE199" s="12">
        <f t="shared" si="104"/>
        <v>615.68206492479044</v>
      </c>
      <c r="AF199" s="12">
        <f t="shared" si="105"/>
        <v>150.39466885461104</v>
      </c>
      <c r="AG199" s="12">
        <f t="shared" si="106"/>
        <v>465.28739607017945</v>
      </c>
      <c r="AH199" s="13">
        <f t="shared" si="88"/>
        <v>78001.496354161674</v>
      </c>
      <c r="AI199" s="14">
        <f t="shared" si="110"/>
        <v>1</v>
      </c>
      <c r="AJ199" s="2">
        <f t="shared" si="89"/>
        <v>184</v>
      </c>
      <c r="AK199" s="12">
        <f t="shared" si="75"/>
        <v>-58.884389042302246</v>
      </c>
      <c r="AL199" s="12">
        <f t="shared" si="76"/>
        <v>-63.979845929071303</v>
      </c>
      <c r="AM199" s="12">
        <f t="shared" si="77"/>
        <v>5.0954568867690568</v>
      </c>
      <c r="AN199" s="12">
        <f t="shared" si="78"/>
        <v>-4050.8353658340784</v>
      </c>
      <c r="AO199" s="12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70"/>
    </row>
    <row r="200" spans="2:52" x14ac:dyDescent="0.45">
      <c r="B200" s="2">
        <v>185</v>
      </c>
      <c r="C200" s="12">
        <f t="shared" si="90"/>
        <v>674.5664539671202</v>
      </c>
      <c r="D200" s="12">
        <f t="shared" si="107"/>
        <v>239.8824762137159</v>
      </c>
      <c r="E200" s="12">
        <f t="shared" si="108"/>
        <v>434.68397775340435</v>
      </c>
      <c r="F200" s="12">
        <f t="shared" si="79"/>
        <v>95518.306507732952</v>
      </c>
      <c r="G200" s="1">
        <v>0</v>
      </c>
      <c r="H200" s="12">
        <f t="shared" si="91"/>
        <v>631.50705633609311</v>
      </c>
      <c r="I200" s="12">
        <f t="shared" si="92"/>
        <v>224.57013023615374</v>
      </c>
      <c r="J200" s="12">
        <f t="shared" si="93"/>
        <v>406.9369260999394</v>
      </c>
      <c r="K200" s="13">
        <f t="shared" si="80"/>
        <v>89421.115168361561</v>
      </c>
      <c r="L200" s="15">
        <f t="shared" si="81"/>
        <v>0</v>
      </c>
      <c r="M200" s="3">
        <f t="shared" si="82"/>
        <v>142.08707550582798</v>
      </c>
      <c r="N200" s="12">
        <f t="shared" si="83"/>
        <v>674.56645396710837</v>
      </c>
      <c r="O200" s="12">
        <f t="shared" si="94"/>
        <v>201.47165512715233</v>
      </c>
      <c r="P200" s="12">
        <f t="shared" si="95"/>
        <v>473.09479883995601</v>
      </c>
      <c r="Q200" s="13">
        <f t="shared" si="84"/>
        <v>80115.567252020977</v>
      </c>
      <c r="R200" s="14">
        <f t="shared" si="109"/>
        <v>1</v>
      </c>
      <c r="S200" s="2">
        <v>185</v>
      </c>
      <c r="T200" s="12">
        <f t="shared" si="96"/>
        <v>615.68206492481806</v>
      </c>
      <c r="U200" s="12">
        <f t="shared" si="97"/>
        <v>176.14579731266684</v>
      </c>
      <c r="V200" s="12">
        <f t="shared" si="98"/>
        <v>439.53626761215116</v>
      </c>
      <c r="W200" s="12">
        <f t="shared" si="85"/>
        <v>91462.618852040134</v>
      </c>
      <c r="X200" s="78">
        <f t="shared" si="86"/>
        <v>0</v>
      </c>
      <c r="Y200" s="12">
        <f t="shared" si="99"/>
        <v>576.27903664834514</v>
      </c>
      <c r="Z200" s="12">
        <f t="shared" si="100"/>
        <v>164.87264477550403</v>
      </c>
      <c r="AA200" s="12">
        <f t="shared" si="101"/>
        <v>411.4063918728412</v>
      </c>
      <c r="AB200" s="13">
        <f t="shared" si="102"/>
        <v>85609.103925781441</v>
      </c>
      <c r="AC200" s="15">
        <f t="shared" si="87"/>
        <v>0</v>
      </c>
      <c r="AD200" s="3">
        <f t="shared" si="103"/>
        <v>145.26630494952175</v>
      </c>
      <c r="AE200" s="12">
        <f t="shared" si="104"/>
        <v>615.68206492479021</v>
      </c>
      <c r="AF200" s="12">
        <f t="shared" si="105"/>
        <v>149.50286801214321</v>
      </c>
      <c r="AG200" s="12">
        <f t="shared" si="106"/>
        <v>466.17919691264706</v>
      </c>
      <c r="AH200" s="13">
        <f t="shared" si="88"/>
        <v>77535.317157249025</v>
      </c>
      <c r="AI200" s="14">
        <f t="shared" si="110"/>
        <v>1</v>
      </c>
      <c r="AJ200" s="2">
        <f t="shared" si="89"/>
        <v>185</v>
      </c>
      <c r="AK200" s="12">
        <f t="shared" si="75"/>
        <v>-58.884389042302132</v>
      </c>
      <c r="AL200" s="12">
        <f t="shared" si="76"/>
        <v>-63.736678901049061</v>
      </c>
      <c r="AM200" s="12">
        <f t="shared" si="77"/>
        <v>4.8522898587468148</v>
      </c>
      <c r="AN200" s="12">
        <f t="shared" si="78"/>
        <v>-4055.6876556928182</v>
      </c>
      <c r="AO200" s="12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70"/>
    </row>
    <row r="201" spans="2:52" x14ac:dyDescent="0.45">
      <c r="B201" s="2">
        <v>186</v>
      </c>
      <c r="C201" s="12">
        <f t="shared" si="90"/>
        <v>674.5664539671202</v>
      </c>
      <c r="D201" s="12">
        <f t="shared" si="107"/>
        <v>238.79576626933238</v>
      </c>
      <c r="E201" s="12">
        <f t="shared" si="108"/>
        <v>435.77068769778788</v>
      </c>
      <c r="F201" s="12">
        <f t="shared" si="79"/>
        <v>95082.535820035162</v>
      </c>
      <c r="G201" s="1">
        <v>0</v>
      </c>
      <c r="H201" s="12">
        <f t="shared" si="91"/>
        <v>631.50705633609311</v>
      </c>
      <c r="I201" s="12">
        <f t="shared" si="92"/>
        <v>223.55278792090391</v>
      </c>
      <c r="J201" s="12">
        <f t="shared" si="93"/>
        <v>407.95426841518929</v>
      </c>
      <c r="K201" s="13">
        <f t="shared" si="80"/>
        <v>89013.160899946379</v>
      </c>
      <c r="L201" s="15">
        <f t="shared" si="81"/>
        <v>0</v>
      </c>
      <c r="M201" s="3">
        <f t="shared" si="82"/>
        <v>141.08707550582807</v>
      </c>
      <c r="N201" s="12">
        <f t="shared" si="83"/>
        <v>674.56645396710792</v>
      </c>
      <c r="O201" s="12">
        <f t="shared" si="94"/>
        <v>200.28891813005245</v>
      </c>
      <c r="P201" s="12">
        <f t="shared" si="95"/>
        <v>474.2775358370555</v>
      </c>
      <c r="Q201" s="13">
        <f t="shared" si="84"/>
        <v>79641.289716183921</v>
      </c>
      <c r="R201" s="14">
        <f t="shared" si="109"/>
        <v>1</v>
      </c>
      <c r="S201" s="2">
        <v>186</v>
      </c>
      <c r="T201" s="12">
        <f t="shared" si="96"/>
        <v>615.68206492481806</v>
      </c>
      <c r="U201" s="12">
        <f t="shared" si="97"/>
        <v>175.30335279974358</v>
      </c>
      <c r="V201" s="12">
        <f t="shared" si="98"/>
        <v>440.37871212507451</v>
      </c>
      <c r="W201" s="12">
        <f t="shared" si="85"/>
        <v>91022.240139915055</v>
      </c>
      <c r="X201" s="78">
        <f t="shared" si="86"/>
        <v>0</v>
      </c>
      <c r="Y201" s="12">
        <f t="shared" si="99"/>
        <v>576.27903664834514</v>
      </c>
      <c r="Z201" s="12">
        <f t="shared" si="100"/>
        <v>164.08411585774775</v>
      </c>
      <c r="AA201" s="12">
        <f t="shared" si="101"/>
        <v>412.19492079059745</v>
      </c>
      <c r="AB201" s="13">
        <f t="shared" si="102"/>
        <v>85196.909004990841</v>
      </c>
      <c r="AC201" s="15">
        <f t="shared" si="87"/>
        <v>0</v>
      </c>
      <c r="AD201" s="3">
        <f t="shared" si="103"/>
        <v>144.26630494952178</v>
      </c>
      <c r="AE201" s="12">
        <f t="shared" si="104"/>
        <v>615.68206492479032</v>
      </c>
      <c r="AF201" s="12">
        <f t="shared" si="105"/>
        <v>148.6093578847273</v>
      </c>
      <c r="AG201" s="12">
        <f t="shared" si="106"/>
        <v>467.07270704006299</v>
      </c>
      <c r="AH201" s="13">
        <f t="shared" si="88"/>
        <v>77068.244450208964</v>
      </c>
      <c r="AI201" s="14">
        <f t="shared" si="110"/>
        <v>1</v>
      </c>
      <c r="AJ201" s="2">
        <f t="shared" si="89"/>
        <v>186</v>
      </c>
      <c r="AK201" s="12">
        <f t="shared" si="75"/>
        <v>-58.884389042302132</v>
      </c>
      <c r="AL201" s="12">
        <f t="shared" si="76"/>
        <v>-63.492413469588797</v>
      </c>
      <c r="AM201" s="12">
        <f t="shared" si="77"/>
        <v>4.6080244272866366</v>
      </c>
      <c r="AN201" s="12">
        <f t="shared" si="78"/>
        <v>-4060.2956801201071</v>
      </c>
      <c r="AO201" s="12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70"/>
    </row>
    <row r="202" spans="2:52" x14ac:dyDescent="0.45">
      <c r="B202" s="2">
        <v>187</v>
      </c>
      <c r="C202" s="12">
        <f t="shared" si="90"/>
        <v>674.5664539671202</v>
      </c>
      <c r="D202" s="12">
        <f t="shared" si="107"/>
        <v>237.7063395500879</v>
      </c>
      <c r="E202" s="12">
        <f t="shared" si="108"/>
        <v>436.86011441703232</v>
      </c>
      <c r="F202" s="12">
        <f t="shared" si="79"/>
        <v>94645.675705618123</v>
      </c>
      <c r="G202" s="1">
        <v>0</v>
      </c>
      <c r="H202" s="12">
        <f t="shared" si="91"/>
        <v>631.50705633609323</v>
      </c>
      <c r="I202" s="12">
        <f t="shared" si="92"/>
        <v>222.53290224986594</v>
      </c>
      <c r="J202" s="12">
        <f t="shared" si="93"/>
        <v>408.97415408622732</v>
      </c>
      <c r="K202" s="13">
        <f t="shared" si="80"/>
        <v>88604.186745860148</v>
      </c>
      <c r="L202" s="15">
        <f t="shared" si="81"/>
        <v>0</v>
      </c>
      <c r="M202" s="3">
        <f t="shared" si="82"/>
        <v>140.08707550582804</v>
      </c>
      <c r="N202" s="12">
        <f t="shared" si="83"/>
        <v>674.56645396710815</v>
      </c>
      <c r="O202" s="12">
        <f t="shared" si="94"/>
        <v>199.10322429045982</v>
      </c>
      <c r="P202" s="12">
        <f t="shared" si="95"/>
        <v>475.46322967664827</v>
      </c>
      <c r="Q202" s="13">
        <f t="shared" si="84"/>
        <v>79165.826486507271</v>
      </c>
      <c r="R202" s="14">
        <f t="shared" si="109"/>
        <v>1</v>
      </c>
      <c r="S202" s="2">
        <v>187</v>
      </c>
      <c r="T202" s="12">
        <f t="shared" si="96"/>
        <v>615.68206492481795</v>
      </c>
      <c r="U202" s="12">
        <f t="shared" si="97"/>
        <v>174.45929360150384</v>
      </c>
      <c r="V202" s="12">
        <f t="shared" si="98"/>
        <v>441.22277132331408</v>
      </c>
      <c r="W202" s="12">
        <f t="shared" si="85"/>
        <v>90581.01736859174</v>
      </c>
      <c r="X202" s="78">
        <f t="shared" si="86"/>
        <v>0</v>
      </c>
      <c r="Y202" s="12">
        <f t="shared" si="99"/>
        <v>576.27903664834503</v>
      </c>
      <c r="Z202" s="12">
        <f t="shared" si="100"/>
        <v>163.29407559289911</v>
      </c>
      <c r="AA202" s="12">
        <f t="shared" si="101"/>
        <v>412.98496105544598</v>
      </c>
      <c r="AB202" s="13">
        <f t="shared" si="102"/>
        <v>84783.924043935389</v>
      </c>
      <c r="AC202" s="15">
        <f t="shared" si="87"/>
        <v>0</v>
      </c>
      <c r="AD202" s="3">
        <f t="shared" si="103"/>
        <v>143.26630494952181</v>
      </c>
      <c r="AE202" s="12">
        <f t="shared" si="104"/>
        <v>615.68206492479021</v>
      </c>
      <c r="AF202" s="12">
        <f t="shared" si="105"/>
        <v>147.71413519623383</v>
      </c>
      <c r="AG202" s="12">
        <f t="shared" si="106"/>
        <v>467.96792972855638</v>
      </c>
      <c r="AH202" s="13">
        <f t="shared" si="88"/>
        <v>76600.276520480402</v>
      </c>
      <c r="AI202" s="14">
        <f t="shared" si="110"/>
        <v>1</v>
      </c>
      <c r="AJ202" s="2">
        <f t="shared" si="89"/>
        <v>187</v>
      </c>
      <c r="AK202" s="12">
        <f t="shared" si="75"/>
        <v>-58.884389042302246</v>
      </c>
      <c r="AL202" s="12">
        <f t="shared" si="76"/>
        <v>-63.247045948584059</v>
      </c>
      <c r="AM202" s="12">
        <f t="shared" si="77"/>
        <v>4.3626569062817566</v>
      </c>
      <c r="AN202" s="12">
        <f t="shared" si="78"/>
        <v>-4064.6583370263834</v>
      </c>
      <c r="AO202" s="12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70"/>
    </row>
    <row r="203" spans="2:52" x14ac:dyDescent="0.45">
      <c r="B203" s="2">
        <v>188</v>
      </c>
      <c r="C203" s="12">
        <f t="shared" si="90"/>
        <v>674.5664539671202</v>
      </c>
      <c r="D203" s="12">
        <f t="shared" si="107"/>
        <v>236.61418926404531</v>
      </c>
      <c r="E203" s="12">
        <f t="shared" si="108"/>
        <v>437.95226470307489</v>
      </c>
      <c r="F203" s="12">
        <f t="shared" si="79"/>
        <v>94207.723440915055</v>
      </c>
      <c r="G203" s="1">
        <v>0</v>
      </c>
      <c r="H203" s="12">
        <f t="shared" si="91"/>
        <v>631.50705633609311</v>
      </c>
      <c r="I203" s="12">
        <f t="shared" si="92"/>
        <v>221.51046686465037</v>
      </c>
      <c r="J203" s="12">
        <f t="shared" si="93"/>
        <v>409.9965894714428</v>
      </c>
      <c r="K203" s="13">
        <f t="shared" si="80"/>
        <v>88194.190156388708</v>
      </c>
      <c r="L203" s="15">
        <f t="shared" si="81"/>
        <v>0</v>
      </c>
      <c r="M203" s="3">
        <f t="shared" si="82"/>
        <v>139.08707550582807</v>
      </c>
      <c r="N203" s="12">
        <f t="shared" si="83"/>
        <v>674.56645396710792</v>
      </c>
      <c r="O203" s="12">
        <f t="shared" si="94"/>
        <v>197.91456621626818</v>
      </c>
      <c r="P203" s="12">
        <f t="shared" si="95"/>
        <v>476.65188775083976</v>
      </c>
      <c r="Q203" s="13">
        <f t="shared" si="84"/>
        <v>78689.174598756435</v>
      </c>
      <c r="R203" s="14">
        <f t="shared" si="109"/>
        <v>1</v>
      </c>
      <c r="S203" s="2">
        <v>188</v>
      </c>
      <c r="T203" s="12">
        <f t="shared" si="96"/>
        <v>615.68206492481806</v>
      </c>
      <c r="U203" s="12">
        <f t="shared" si="97"/>
        <v>173.61361662313416</v>
      </c>
      <c r="V203" s="12">
        <f t="shared" si="98"/>
        <v>442.06844830168393</v>
      </c>
      <c r="W203" s="12">
        <f t="shared" si="85"/>
        <v>90138.948920290059</v>
      </c>
      <c r="X203" s="78">
        <f t="shared" si="86"/>
        <v>0</v>
      </c>
      <c r="Y203" s="12">
        <f t="shared" si="99"/>
        <v>576.27903664834514</v>
      </c>
      <c r="Z203" s="12">
        <f t="shared" si="100"/>
        <v>162.50252108420949</v>
      </c>
      <c r="AA203" s="12">
        <f t="shared" si="101"/>
        <v>413.77651556413571</v>
      </c>
      <c r="AB203" s="13">
        <f t="shared" si="102"/>
        <v>84370.14752837125</v>
      </c>
      <c r="AC203" s="15">
        <f t="shared" si="87"/>
        <v>0</v>
      </c>
      <c r="AD203" s="3">
        <f t="shared" si="103"/>
        <v>142.26630494952184</v>
      </c>
      <c r="AE203" s="12">
        <f t="shared" si="104"/>
        <v>615.68206492478998</v>
      </c>
      <c r="AF203" s="12">
        <f t="shared" si="105"/>
        <v>146.81719666425408</v>
      </c>
      <c r="AG203" s="12">
        <f t="shared" si="106"/>
        <v>468.8648682605359</v>
      </c>
      <c r="AH203" s="13">
        <f t="shared" si="88"/>
        <v>76131.41165221986</v>
      </c>
      <c r="AI203" s="14">
        <f t="shared" si="110"/>
        <v>1</v>
      </c>
      <c r="AJ203" s="2">
        <f t="shared" si="89"/>
        <v>188</v>
      </c>
      <c r="AK203" s="12">
        <f t="shared" si="75"/>
        <v>-58.884389042302132</v>
      </c>
      <c r="AL203" s="12">
        <f t="shared" si="76"/>
        <v>-63.000572640911145</v>
      </c>
      <c r="AM203" s="12">
        <f t="shared" si="77"/>
        <v>4.1161835986090409</v>
      </c>
      <c r="AN203" s="12">
        <f t="shared" si="78"/>
        <v>-4068.7745206249965</v>
      </c>
      <c r="AO203" s="12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70"/>
    </row>
    <row r="204" spans="2:52" x14ac:dyDescent="0.45">
      <c r="B204" s="2">
        <v>189</v>
      </c>
      <c r="C204" s="12">
        <f t="shared" si="90"/>
        <v>674.5664539671202</v>
      </c>
      <c r="D204" s="12">
        <f t="shared" si="107"/>
        <v>235.51930860228765</v>
      </c>
      <c r="E204" s="12">
        <f t="shared" si="108"/>
        <v>439.04714536483255</v>
      </c>
      <c r="F204" s="12">
        <f t="shared" si="79"/>
        <v>93768.67629555022</v>
      </c>
      <c r="G204" s="1">
        <v>0</v>
      </c>
      <c r="H204" s="12">
        <f t="shared" si="91"/>
        <v>631.50705633609311</v>
      </c>
      <c r="I204" s="12">
        <f t="shared" si="92"/>
        <v>220.48547539097177</v>
      </c>
      <c r="J204" s="12">
        <f t="shared" si="93"/>
        <v>411.0215809451214</v>
      </c>
      <c r="K204" s="13">
        <f t="shared" si="80"/>
        <v>87783.168575443589</v>
      </c>
      <c r="L204" s="15">
        <f t="shared" si="81"/>
        <v>0</v>
      </c>
      <c r="M204" s="3">
        <f t="shared" si="82"/>
        <v>138.08707550582804</v>
      </c>
      <c r="N204" s="12">
        <f t="shared" si="83"/>
        <v>674.56645396710803</v>
      </c>
      <c r="O204" s="12">
        <f t="shared" si="94"/>
        <v>196.72293649689109</v>
      </c>
      <c r="P204" s="12">
        <f t="shared" si="95"/>
        <v>477.84351747021697</v>
      </c>
      <c r="Q204" s="13">
        <f t="shared" si="84"/>
        <v>78211.331081286218</v>
      </c>
      <c r="R204" s="14">
        <f t="shared" si="109"/>
        <v>1</v>
      </c>
      <c r="S204" s="2">
        <v>189</v>
      </c>
      <c r="T204" s="12">
        <f t="shared" si="96"/>
        <v>615.68206492481818</v>
      </c>
      <c r="U204" s="12">
        <f t="shared" si="97"/>
        <v>172.76631876388927</v>
      </c>
      <c r="V204" s="12">
        <f t="shared" si="98"/>
        <v>442.91574616092885</v>
      </c>
      <c r="W204" s="12">
        <f t="shared" si="85"/>
        <v>89696.03317412913</v>
      </c>
      <c r="X204" s="78">
        <f t="shared" si="86"/>
        <v>0</v>
      </c>
      <c r="Y204" s="12">
        <f t="shared" si="99"/>
        <v>576.27903664834514</v>
      </c>
      <c r="Z204" s="12">
        <f t="shared" si="100"/>
        <v>161.70944942937822</v>
      </c>
      <c r="AA204" s="12">
        <f t="shared" si="101"/>
        <v>414.56958721896694</v>
      </c>
      <c r="AB204" s="13">
        <f t="shared" si="102"/>
        <v>83955.577941152282</v>
      </c>
      <c r="AC204" s="15">
        <f t="shared" si="87"/>
        <v>0</v>
      </c>
      <c r="AD204" s="3">
        <f t="shared" si="103"/>
        <v>141.26630494952173</v>
      </c>
      <c r="AE204" s="12">
        <f t="shared" si="104"/>
        <v>615.68206492479044</v>
      </c>
      <c r="AF204" s="12">
        <f t="shared" si="105"/>
        <v>145.91853900008806</v>
      </c>
      <c r="AG204" s="12">
        <f t="shared" si="106"/>
        <v>469.76352592470232</v>
      </c>
      <c r="AH204" s="13">
        <f t="shared" si="88"/>
        <v>75661.648126295157</v>
      </c>
      <c r="AI204" s="14">
        <f t="shared" si="110"/>
        <v>1</v>
      </c>
      <c r="AJ204" s="2">
        <f t="shared" si="89"/>
        <v>189</v>
      </c>
      <c r="AK204" s="12">
        <f t="shared" si="75"/>
        <v>-58.884389042302018</v>
      </c>
      <c r="AL204" s="12">
        <f t="shared" si="76"/>
        <v>-62.752989838398378</v>
      </c>
      <c r="AM204" s="12">
        <f t="shared" si="77"/>
        <v>3.8686007960963025</v>
      </c>
      <c r="AN204" s="12">
        <f t="shared" si="78"/>
        <v>-4072.6431214210897</v>
      </c>
      <c r="AO204" s="12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70"/>
    </row>
    <row r="205" spans="2:52" x14ac:dyDescent="0.45">
      <c r="B205" s="2">
        <v>190</v>
      </c>
      <c r="C205" s="12">
        <f t="shared" si="90"/>
        <v>674.56645396712031</v>
      </c>
      <c r="D205" s="12">
        <f t="shared" si="107"/>
        <v>234.42169073887555</v>
      </c>
      <c r="E205" s="12">
        <f t="shared" si="108"/>
        <v>440.1447632282447</v>
      </c>
      <c r="F205" s="12">
        <f t="shared" si="79"/>
        <v>93328.531532321969</v>
      </c>
      <c r="G205" s="1">
        <v>0</v>
      </c>
      <c r="H205" s="12">
        <f t="shared" si="91"/>
        <v>631.50705633609334</v>
      </c>
      <c r="I205" s="12">
        <f t="shared" si="92"/>
        <v>219.45792143860899</v>
      </c>
      <c r="J205" s="12">
        <f t="shared" si="93"/>
        <v>412.04913489748424</v>
      </c>
      <c r="K205" s="13">
        <f t="shared" si="80"/>
        <v>87371.119440546099</v>
      </c>
      <c r="L205" s="15">
        <f t="shared" si="81"/>
        <v>0</v>
      </c>
      <c r="M205" s="3">
        <f t="shared" si="82"/>
        <v>137.08707550582798</v>
      </c>
      <c r="N205" s="12">
        <f t="shared" si="83"/>
        <v>674.56645396710837</v>
      </c>
      <c r="O205" s="12">
        <f t="shared" si="94"/>
        <v>195.52832770321555</v>
      </c>
      <c r="P205" s="12">
        <f t="shared" si="95"/>
        <v>479.03812626389276</v>
      </c>
      <c r="Q205" s="13">
        <f t="shared" si="84"/>
        <v>77732.29295502232</v>
      </c>
      <c r="R205" s="14">
        <f t="shared" si="109"/>
        <v>1</v>
      </c>
      <c r="S205" s="2">
        <v>190</v>
      </c>
      <c r="T205" s="12">
        <f t="shared" si="96"/>
        <v>615.68206492481806</v>
      </c>
      <c r="U205" s="12">
        <f t="shared" si="97"/>
        <v>171.91739691708082</v>
      </c>
      <c r="V205" s="12">
        <f t="shared" si="98"/>
        <v>443.76466800773727</v>
      </c>
      <c r="W205" s="12">
        <f t="shared" si="85"/>
        <v>89252.2685061214</v>
      </c>
      <c r="X205" s="78">
        <f t="shared" si="86"/>
        <v>0</v>
      </c>
      <c r="Y205" s="12">
        <f t="shared" si="99"/>
        <v>576.27903664834503</v>
      </c>
      <c r="Z205" s="12">
        <f t="shared" si="100"/>
        <v>160.91485772054187</v>
      </c>
      <c r="AA205" s="12">
        <f t="shared" si="101"/>
        <v>415.36417892780327</v>
      </c>
      <c r="AB205" s="13">
        <f t="shared" si="102"/>
        <v>83540.213762224477</v>
      </c>
      <c r="AC205" s="15">
        <f t="shared" si="87"/>
        <v>0</v>
      </c>
      <c r="AD205" s="3">
        <f t="shared" si="103"/>
        <v>140.26630494952184</v>
      </c>
      <c r="AE205" s="12">
        <f t="shared" si="104"/>
        <v>615.68206492478998</v>
      </c>
      <c r="AF205" s="12">
        <f t="shared" si="105"/>
        <v>145.01815890873237</v>
      </c>
      <c r="AG205" s="12">
        <f t="shared" si="106"/>
        <v>470.66390601605758</v>
      </c>
      <c r="AH205" s="13">
        <f t="shared" si="88"/>
        <v>75190.984220279104</v>
      </c>
      <c r="AI205" s="14">
        <f t="shared" si="110"/>
        <v>1</v>
      </c>
      <c r="AJ205" s="2">
        <f t="shared" si="89"/>
        <v>190</v>
      </c>
      <c r="AK205" s="12">
        <f t="shared" si="75"/>
        <v>-58.884389042302246</v>
      </c>
      <c r="AL205" s="12">
        <f t="shared" si="76"/>
        <v>-62.504293821794732</v>
      </c>
      <c r="AM205" s="12">
        <f t="shared" si="77"/>
        <v>3.6199047794925718</v>
      </c>
      <c r="AN205" s="12">
        <f t="shared" si="78"/>
        <v>-4076.2630262005696</v>
      </c>
      <c r="AO205" s="12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70"/>
    </row>
    <row r="206" spans="2:52" x14ac:dyDescent="0.45">
      <c r="B206" s="2">
        <v>191</v>
      </c>
      <c r="C206" s="12">
        <f t="shared" si="90"/>
        <v>674.5664539671202</v>
      </c>
      <c r="D206" s="12">
        <f t="shared" si="107"/>
        <v>233.32132883080493</v>
      </c>
      <c r="E206" s="12">
        <f t="shared" si="108"/>
        <v>441.24512513631527</v>
      </c>
      <c r="F206" s="12">
        <f t="shared" si="79"/>
        <v>92887.28640718566</v>
      </c>
      <c r="G206" s="1">
        <v>0</v>
      </c>
      <c r="H206" s="12">
        <f t="shared" si="91"/>
        <v>631.50705633609323</v>
      </c>
      <c r="I206" s="12">
        <f t="shared" si="92"/>
        <v>218.42779860136525</v>
      </c>
      <c r="J206" s="12">
        <f t="shared" si="93"/>
        <v>413.07925773472795</v>
      </c>
      <c r="K206" s="13">
        <f t="shared" si="80"/>
        <v>86958.040182811368</v>
      </c>
      <c r="L206" s="15">
        <f t="shared" si="81"/>
        <v>0</v>
      </c>
      <c r="M206" s="3">
        <f t="shared" si="82"/>
        <v>136.08707550582804</v>
      </c>
      <c r="N206" s="12">
        <f t="shared" si="83"/>
        <v>674.56645396710803</v>
      </c>
      <c r="O206" s="12">
        <f t="shared" si="94"/>
        <v>194.3307323875558</v>
      </c>
      <c r="P206" s="12">
        <f t="shared" si="95"/>
        <v>480.23572157955221</v>
      </c>
      <c r="Q206" s="13">
        <f t="shared" si="84"/>
        <v>77252.057233442771</v>
      </c>
      <c r="R206" s="14">
        <f t="shared" si="109"/>
        <v>1</v>
      </c>
      <c r="S206" s="2">
        <v>191</v>
      </c>
      <c r="T206" s="12">
        <f t="shared" si="96"/>
        <v>615.68206492481806</v>
      </c>
      <c r="U206" s="12">
        <f t="shared" si="97"/>
        <v>171.06684797006599</v>
      </c>
      <c r="V206" s="12">
        <f t="shared" si="98"/>
        <v>444.61521695475204</v>
      </c>
      <c r="W206" s="12">
        <f t="shared" si="85"/>
        <v>88807.653289166643</v>
      </c>
      <c r="X206" s="78">
        <f t="shared" si="86"/>
        <v>0</v>
      </c>
      <c r="Y206" s="12">
        <f t="shared" si="99"/>
        <v>576.27903664834503</v>
      </c>
      <c r="Z206" s="12">
        <f t="shared" si="100"/>
        <v>160.11874304426357</v>
      </c>
      <c r="AA206" s="12">
        <f t="shared" si="101"/>
        <v>416.16029360408157</v>
      </c>
      <c r="AB206" s="13">
        <f t="shared" si="102"/>
        <v>83124.05346862039</v>
      </c>
      <c r="AC206" s="15">
        <f t="shared" si="87"/>
        <v>0</v>
      </c>
      <c r="AD206" s="3">
        <f t="shared" si="103"/>
        <v>139.26630494952187</v>
      </c>
      <c r="AE206" s="12">
        <f t="shared" si="104"/>
        <v>615.68206492478998</v>
      </c>
      <c r="AF206" s="12">
        <f t="shared" si="105"/>
        <v>144.11605308886828</v>
      </c>
      <c r="AG206" s="12">
        <f t="shared" si="106"/>
        <v>471.56601183592176</v>
      </c>
      <c r="AH206" s="13">
        <f t="shared" si="88"/>
        <v>74719.418208443181</v>
      </c>
      <c r="AI206" s="14">
        <f t="shared" si="110"/>
        <v>1</v>
      </c>
      <c r="AJ206" s="2">
        <f t="shared" si="89"/>
        <v>191</v>
      </c>
      <c r="AK206" s="12">
        <f t="shared" si="75"/>
        <v>-58.884389042302132</v>
      </c>
      <c r="AL206" s="12">
        <f t="shared" si="76"/>
        <v>-62.254480860738937</v>
      </c>
      <c r="AM206" s="12">
        <f t="shared" si="77"/>
        <v>3.3700918184367765</v>
      </c>
      <c r="AN206" s="12">
        <f t="shared" si="78"/>
        <v>-4079.6331180190173</v>
      </c>
      <c r="AO206" s="12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70"/>
    </row>
    <row r="207" spans="2:52" x14ac:dyDescent="0.45">
      <c r="B207" s="2">
        <v>192</v>
      </c>
      <c r="C207" s="12">
        <f t="shared" si="90"/>
        <v>674.5664539671202</v>
      </c>
      <c r="D207" s="12">
        <f t="shared" si="107"/>
        <v>232.21821601796415</v>
      </c>
      <c r="E207" s="12">
        <f t="shared" si="108"/>
        <v>442.34823794915604</v>
      </c>
      <c r="F207" s="12">
        <f t="shared" si="79"/>
        <v>92444.938169236499</v>
      </c>
      <c r="G207" s="1">
        <v>0</v>
      </c>
      <c r="H207" s="12">
        <f t="shared" si="91"/>
        <v>631.50705633609311</v>
      </c>
      <c r="I207" s="12">
        <f t="shared" si="92"/>
        <v>217.39510045702843</v>
      </c>
      <c r="J207" s="12">
        <f t="shared" si="93"/>
        <v>414.11195587906468</v>
      </c>
      <c r="K207" s="13">
        <f t="shared" si="80"/>
        <v>86543.928226932301</v>
      </c>
      <c r="L207" s="15">
        <f t="shared" si="81"/>
        <v>0</v>
      </c>
      <c r="M207" s="3">
        <f t="shared" si="82"/>
        <v>135.08707550582804</v>
      </c>
      <c r="N207" s="12">
        <f t="shared" si="83"/>
        <v>674.56645396710815</v>
      </c>
      <c r="O207" s="12">
        <f t="shared" si="94"/>
        <v>193.13014308360692</v>
      </c>
      <c r="P207" s="12">
        <f t="shared" si="95"/>
        <v>481.43631088350116</v>
      </c>
      <c r="Q207" s="13">
        <f t="shared" si="84"/>
        <v>76770.620922559276</v>
      </c>
      <c r="R207" s="14">
        <f t="shared" si="109"/>
        <v>1</v>
      </c>
      <c r="S207" s="2">
        <v>192</v>
      </c>
      <c r="T207" s="12">
        <f t="shared" si="96"/>
        <v>615.68206492481806</v>
      </c>
      <c r="U207" s="12">
        <f t="shared" si="97"/>
        <v>170.21466880423606</v>
      </c>
      <c r="V207" s="12">
        <f t="shared" si="98"/>
        <v>445.46739612058195</v>
      </c>
      <c r="W207" s="12">
        <f t="shared" si="85"/>
        <v>88362.185893046058</v>
      </c>
      <c r="X207" s="78">
        <f t="shared" si="86"/>
        <v>0</v>
      </c>
      <c r="Y207" s="12">
        <f t="shared" si="99"/>
        <v>576.27903664834503</v>
      </c>
      <c r="Z207" s="12">
        <f t="shared" si="100"/>
        <v>159.32110248152242</v>
      </c>
      <c r="AA207" s="12">
        <f t="shared" si="101"/>
        <v>416.95793416682267</v>
      </c>
      <c r="AB207" s="13">
        <f t="shared" si="102"/>
        <v>82707.095534453561</v>
      </c>
      <c r="AC207" s="15">
        <f t="shared" si="87"/>
        <v>0</v>
      </c>
      <c r="AD207" s="3">
        <f t="shared" si="103"/>
        <v>138.26630494952184</v>
      </c>
      <c r="AE207" s="12">
        <f t="shared" si="104"/>
        <v>615.68206492478998</v>
      </c>
      <c r="AF207" s="12">
        <f t="shared" si="105"/>
        <v>143.21221823284941</v>
      </c>
      <c r="AG207" s="12">
        <f t="shared" si="106"/>
        <v>472.46984669194052</v>
      </c>
      <c r="AH207" s="13">
        <f t="shared" si="88"/>
        <v>74246.948361751245</v>
      </c>
      <c r="AI207" s="14">
        <f t="shared" si="110"/>
        <v>1</v>
      </c>
      <c r="AJ207" s="2">
        <f t="shared" si="89"/>
        <v>192</v>
      </c>
      <c r="AK207" s="12">
        <f t="shared" si="75"/>
        <v>-58.884389042302132</v>
      </c>
      <c r="AL207" s="12">
        <f t="shared" si="76"/>
        <v>-62.003547213728098</v>
      </c>
      <c r="AM207" s="12">
        <f t="shared" si="77"/>
        <v>3.1191581714259087</v>
      </c>
      <c r="AN207" s="12">
        <f t="shared" si="78"/>
        <v>-4082.7522761904402</v>
      </c>
      <c r="AO207" s="12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70"/>
    </row>
    <row r="208" spans="2:52" x14ac:dyDescent="0.45">
      <c r="B208" s="2">
        <v>193</v>
      </c>
      <c r="C208" s="12">
        <f t="shared" si="90"/>
        <v>674.5664539671202</v>
      </c>
      <c r="D208" s="12">
        <f t="shared" si="107"/>
        <v>231.11234542309128</v>
      </c>
      <c r="E208" s="12">
        <f t="shared" si="108"/>
        <v>443.45410854402894</v>
      </c>
      <c r="F208" s="12">
        <f t="shared" si="79"/>
        <v>92001.48406069247</v>
      </c>
      <c r="G208" s="1">
        <v>0</v>
      </c>
      <c r="H208" s="12">
        <f t="shared" si="91"/>
        <v>631.50705633609311</v>
      </c>
      <c r="I208" s="12">
        <f t="shared" si="92"/>
        <v>216.35982056733076</v>
      </c>
      <c r="J208" s="12">
        <f t="shared" si="93"/>
        <v>415.14723576876236</v>
      </c>
      <c r="K208" s="13">
        <f t="shared" si="80"/>
        <v>86128.780991163541</v>
      </c>
      <c r="L208" s="15">
        <f t="shared" si="81"/>
        <v>0</v>
      </c>
      <c r="M208" s="3">
        <f t="shared" si="82"/>
        <v>134.0870755058281</v>
      </c>
      <c r="N208" s="12">
        <f t="shared" si="83"/>
        <v>674.56645396710792</v>
      </c>
      <c r="O208" s="12">
        <f t="shared" si="94"/>
        <v>191.92655230639821</v>
      </c>
      <c r="P208" s="12">
        <f t="shared" si="95"/>
        <v>482.63990166070965</v>
      </c>
      <c r="Q208" s="13">
        <f t="shared" si="84"/>
        <v>76287.981020898573</v>
      </c>
      <c r="R208" s="14">
        <f t="shared" si="109"/>
        <v>1</v>
      </c>
      <c r="S208" s="2">
        <v>193</v>
      </c>
      <c r="T208" s="12">
        <f t="shared" si="96"/>
        <v>615.68206492481795</v>
      </c>
      <c r="U208" s="12">
        <f t="shared" si="97"/>
        <v>169.36085629500494</v>
      </c>
      <c r="V208" s="12">
        <f t="shared" si="98"/>
        <v>446.32120862981299</v>
      </c>
      <c r="W208" s="12">
        <f t="shared" si="85"/>
        <v>87915.864684416243</v>
      </c>
      <c r="X208" s="78">
        <f t="shared" si="86"/>
        <v>0</v>
      </c>
      <c r="Y208" s="12">
        <f t="shared" si="99"/>
        <v>576.27903664834491</v>
      </c>
      <c r="Z208" s="12">
        <f t="shared" si="100"/>
        <v>158.52193310770264</v>
      </c>
      <c r="AA208" s="12">
        <f t="shared" si="101"/>
        <v>417.75710354064233</v>
      </c>
      <c r="AB208" s="13">
        <f t="shared" si="102"/>
        <v>82289.338430912918</v>
      </c>
      <c r="AC208" s="15">
        <f t="shared" si="87"/>
        <v>0</v>
      </c>
      <c r="AD208" s="3">
        <f t="shared" si="103"/>
        <v>137.26630494952192</v>
      </c>
      <c r="AE208" s="12">
        <f t="shared" si="104"/>
        <v>615.68206492478976</v>
      </c>
      <c r="AF208" s="12">
        <f t="shared" si="105"/>
        <v>142.30665102668988</v>
      </c>
      <c r="AG208" s="12">
        <f t="shared" si="106"/>
        <v>473.37541389809985</v>
      </c>
      <c r="AH208" s="13">
        <f t="shared" si="88"/>
        <v>73773.572947853143</v>
      </c>
      <c r="AI208" s="14">
        <f t="shared" si="110"/>
        <v>1</v>
      </c>
      <c r="AJ208" s="2">
        <f t="shared" si="89"/>
        <v>193</v>
      </c>
      <c r="AK208" s="12">
        <f t="shared" ref="AK208:AK271" si="111">+T208-C208</f>
        <v>-58.884389042302246</v>
      </c>
      <c r="AL208" s="12">
        <f t="shared" ref="AL208:AL271" si="112">+U208-D208</f>
        <v>-61.751489128086348</v>
      </c>
      <c r="AM208" s="12">
        <f t="shared" ref="AM208:AM271" si="113">+V208-E208</f>
        <v>2.8671000857840454</v>
      </c>
      <c r="AN208" s="12">
        <f t="shared" ref="AN208:AN271" si="114">+W208-F208</f>
        <v>-4085.6193762762268</v>
      </c>
      <c r="AO208" s="12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70"/>
    </row>
    <row r="209" spans="2:52" x14ac:dyDescent="0.45">
      <c r="B209" s="2">
        <v>194</v>
      </c>
      <c r="C209" s="12">
        <f t="shared" si="90"/>
        <v>674.5664539671202</v>
      </c>
      <c r="D209" s="12">
        <f t="shared" si="107"/>
        <v>230.00371015173118</v>
      </c>
      <c r="E209" s="12">
        <f t="shared" si="108"/>
        <v>444.56274381538907</v>
      </c>
      <c r="F209" s="12">
        <f t="shared" ref="F209:F272" si="115">+F208-E209</f>
        <v>91556.92131687708</v>
      </c>
      <c r="G209" s="1">
        <v>0</v>
      </c>
      <c r="H209" s="12">
        <f t="shared" si="91"/>
        <v>631.50705633609311</v>
      </c>
      <c r="I209" s="12">
        <f t="shared" si="92"/>
        <v>215.32195247790887</v>
      </c>
      <c r="J209" s="12">
        <f t="shared" si="93"/>
        <v>416.18510385818439</v>
      </c>
      <c r="K209" s="13">
        <f t="shared" ref="K209:K272" si="116">+K208-J209-G209</f>
        <v>85712.595887305361</v>
      </c>
      <c r="L209" s="15">
        <f t="shared" ref="L209:L272" si="117">+G209</f>
        <v>0</v>
      </c>
      <c r="M209" s="3">
        <f t="shared" ref="M209:M272" si="118">+(IF(ISERROR(NPER($E$3/12,-C209,Q208)),0,NPER($E$3/12,-C209,Q208)))</f>
        <v>133.0870755058281</v>
      </c>
      <c r="N209" s="12">
        <f t="shared" ref="N209:N272" si="119">+O209+P209</f>
        <v>674.56645396710792</v>
      </c>
      <c r="O209" s="12">
        <f t="shared" si="94"/>
        <v>190.71995255224644</v>
      </c>
      <c r="P209" s="12">
        <f t="shared" si="95"/>
        <v>483.84650141486151</v>
      </c>
      <c r="Q209" s="13">
        <f t="shared" ref="Q209:Q272" si="120">Q208-P209-L209</f>
        <v>75804.134519483705</v>
      </c>
      <c r="R209" s="14">
        <f t="shared" si="109"/>
        <v>1</v>
      </c>
      <c r="S209" s="2">
        <v>194</v>
      </c>
      <c r="T209" s="12">
        <f t="shared" si="96"/>
        <v>615.68206492481806</v>
      </c>
      <c r="U209" s="12">
        <f t="shared" si="97"/>
        <v>168.50540731179777</v>
      </c>
      <c r="V209" s="12">
        <f t="shared" si="98"/>
        <v>447.17665761302027</v>
      </c>
      <c r="W209" s="12">
        <f t="shared" ref="W209:W272" si="121">+W208-V209</f>
        <v>87468.688026803226</v>
      </c>
      <c r="X209" s="78">
        <f t="shared" ref="X209:X272" si="122">+G209</f>
        <v>0</v>
      </c>
      <c r="Y209" s="12">
        <f t="shared" si="99"/>
        <v>576.27903664834503</v>
      </c>
      <c r="Z209" s="12">
        <f t="shared" si="100"/>
        <v>157.72123199258309</v>
      </c>
      <c r="AA209" s="12">
        <f t="shared" si="101"/>
        <v>418.55780465576203</v>
      </c>
      <c r="AB209" s="13">
        <f t="shared" si="102"/>
        <v>81870.780626257154</v>
      </c>
      <c r="AC209" s="15">
        <f t="shared" ref="AC209:AC272" si="123">+X209</f>
        <v>0</v>
      </c>
      <c r="AD209" s="3">
        <f t="shared" si="103"/>
        <v>136.26630494952187</v>
      </c>
      <c r="AE209" s="12">
        <f t="shared" si="104"/>
        <v>615.68206492478987</v>
      </c>
      <c r="AF209" s="12">
        <f t="shared" si="105"/>
        <v>141.39934815005185</v>
      </c>
      <c r="AG209" s="12">
        <f t="shared" si="106"/>
        <v>474.28271677473805</v>
      </c>
      <c r="AH209" s="13">
        <f t="shared" ref="AH209:AH272" si="124">AH208-AG209-AC209</f>
        <v>73299.290231078412</v>
      </c>
      <c r="AI209" s="14">
        <f t="shared" si="110"/>
        <v>1</v>
      </c>
      <c r="AJ209" s="2">
        <f t="shared" ref="AJ209:AJ272" si="125">+S209</f>
        <v>194</v>
      </c>
      <c r="AK209" s="12">
        <f t="shared" si="111"/>
        <v>-58.884389042302132</v>
      </c>
      <c r="AL209" s="12">
        <f t="shared" si="112"/>
        <v>-61.498302839933416</v>
      </c>
      <c r="AM209" s="12">
        <f t="shared" si="113"/>
        <v>2.6139137976311986</v>
      </c>
      <c r="AN209" s="12">
        <f t="shared" si="114"/>
        <v>-4088.2332900738547</v>
      </c>
      <c r="AO209" s="12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70"/>
    </row>
    <row r="210" spans="2:52" x14ac:dyDescent="0.45">
      <c r="B210" s="2">
        <v>195</v>
      </c>
      <c r="C210" s="12">
        <f t="shared" ref="C210:C273" si="126">IF(ISERROR(-PMT($E$3/12,$D$3-B209,F209)),0,-PMT($E$3/12,$D$3-B209,F209))</f>
        <v>674.5664539671202</v>
      </c>
      <c r="D210" s="12">
        <f t="shared" si="107"/>
        <v>228.89230329219271</v>
      </c>
      <c r="E210" s="12">
        <f t="shared" si="108"/>
        <v>445.67415067492743</v>
      </c>
      <c r="F210" s="12">
        <f t="shared" si="115"/>
        <v>91111.247166202156</v>
      </c>
      <c r="G210" s="1">
        <v>0</v>
      </c>
      <c r="H210" s="12">
        <f t="shared" ref="H210:H273" si="127">IF(ISERROR(-PMT($E$3/12,$D$3-B209,K209)),0,-PMT($E$3/12,$D$3-B209,K209))</f>
        <v>631.50705633609323</v>
      </c>
      <c r="I210" s="12">
        <f t="shared" ref="I210:I273" si="128">IF(ISERROR(-IPMT($E$3/12,B210-B209,$D$3-B209,K209)),0,-IPMT($E$3/12,B210-B209,$D$3-B209,K209))</f>
        <v>214.2814897182634</v>
      </c>
      <c r="J210" s="12">
        <f t="shared" ref="J210:J273" si="129">IF(ISERROR(-PPMT($E$3/12,B210-B209,$D$3-B209,K209)),0,-PPMT($E$3/12,B210-B209,$D$3-B209,K209))</f>
        <v>417.22556661782983</v>
      </c>
      <c r="K210" s="13">
        <f t="shared" si="116"/>
        <v>85295.370320687536</v>
      </c>
      <c r="L210" s="15">
        <f t="shared" si="117"/>
        <v>0</v>
      </c>
      <c r="M210" s="3">
        <f t="shared" si="118"/>
        <v>132.0870755058281</v>
      </c>
      <c r="N210" s="12">
        <f t="shared" si="119"/>
        <v>674.56645396710792</v>
      </c>
      <c r="O210" s="12">
        <f t="shared" ref="O210:O273" si="130">IF(ISERROR(-IPMT($E$3/12,B210-B209,M210,Q209)),0,-IPMT($E$3/12,B210-B209,$D$3-B209,Q209))*R210</f>
        <v>189.51033629870926</v>
      </c>
      <c r="P210" s="12">
        <f t="shared" ref="P210:P273" si="131">IF(ISERROR(-PPMT($E$3/12,B210-B209,M210,Q209)),0,-PPMT($E$3/12,B210-B209,M210,Q209))*R210</f>
        <v>485.0561176683986</v>
      </c>
      <c r="Q210" s="13">
        <f t="shared" si="120"/>
        <v>75319.078401815306</v>
      </c>
      <c r="R210" s="14">
        <f t="shared" si="109"/>
        <v>1</v>
      </c>
      <c r="S210" s="2">
        <v>195</v>
      </c>
      <c r="T210" s="12">
        <f t="shared" ref="T210:T273" si="132">IF(ISERROR(-PMT($V$3/12,$U$3-S209,W209)),0,-PMT($V$3/12,$U$3-S209,W209))</f>
        <v>615.68206492481806</v>
      </c>
      <c r="U210" s="12">
        <f t="shared" ref="U210:U273" si="133">IF(ISERROR(-IPMT($V$3/12,S210-S209,$U$3-S209,W209)),0,-IPMT($V$3/12,S210-S209,$U$3-S209,W209))</f>
        <v>167.64831871803952</v>
      </c>
      <c r="V210" s="12">
        <f t="shared" ref="V210:V273" si="134">IF(ISERROR(-PPMT($V$3/12,S210-S209,$U$3-S209,W209)),0,-PPMT($V$3/12,S210-S209,$U$3-S209,W209))</f>
        <v>448.03374620677857</v>
      </c>
      <c r="W210" s="12">
        <f t="shared" si="121"/>
        <v>87020.654280596442</v>
      </c>
      <c r="X210" s="78">
        <f t="shared" si="122"/>
        <v>0</v>
      </c>
      <c r="Y210" s="12">
        <f t="shared" ref="Y210:Y273" si="135">IF(ISERROR(-PMT($V$3/12,$U$3-S209,AB209)),0,-PMT($V$3/12,$U$3-S209,AB209))</f>
        <v>576.27903664834491</v>
      </c>
      <c r="Z210" s="12">
        <f t="shared" ref="Z210:Z273" si="136">IF(ISERROR(-IPMT($V$3/12,S210-S209,$U$3-S209,AB209)),0,-IPMT($V$3/12,S210-S209,$U$3-S209,AB209))</f>
        <v>156.91899620032618</v>
      </c>
      <c r="AA210" s="12">
        <f t="shared" ref="AA210:AA273" si="137">IF(ISERROR(-PPMT($V$3/12,S210-S209,$U$3-S209,AB209)),0,-PPMT($V$3/12,S210-S209,$U$3-S209,AB209))</f>
        <v>419.36004044801882</v>
      </c>
      <c r="AB210" s="13">
        <f t="shared" ref="AB210:AB273" si="138">+AB209-AA210-X210</f>
        <v>81451.42058580913</v>
      </c>
      <c r="AC210" s="15">
        <f t="shared" si="123"/>
        <v>0</v>
      </c>
      <c r="AD210" s="3">
        <f t="shared" ref="AD210:AD273" si="139">+(IF(ISERROR(NPER($V$3/12,-T210,AH209)),0,NPER($V$3/12,-T210,AH209)))</f>
        <v>135.26630494952178</v>
      </c>
      <c r="AE210" s="12">
        <f t="shared" ref="AE210:AE273" si="140">+AF210+AG210</f>
        <v>615.68206492479032</v>
      </c>
      <c r="AF210" s="12">
        <f t="shared" ref="AF210:AF273" si="141">IF(ISERROR(-IPMT($V$3/12,S210-S209,AD210,AH209)),0,-IPMT($V$3/12,S210-S209,$U$3-S209,AH209))*AI210</f>
        <v>140.49030627623361</v>
      </c>
      <c r="AG210" s="12">
        <f t="shared" ref="AG210:AG273" si="142">IF(ISERROR(-PPMT($V$3/12,S210-S209,AD210,AH209)),0,-PPMT($V$3/12,S210-S209,AD210,AH209))*AI210</f>
        <v>475.19175864855669</v>
      </c>
      <c r="AH210" s="13">
        <f t="shared" si="124"/>
        <v>72824.098472429861</v>
      </c>
      <c r="AI210" s="14">
        <f t="shared" si="110"/>
        <v>1</v>
      </c>
      <c r="AJ210" s="2">
        <f t="shared" si="125"/>
        <v>195</v>
      </c>
      <c r="AK210" s="12">
        <f t="shared" si="111"/>
        <v>-58.884389042302132</v>
      </c>
      <c r="AL210" s="12">
        <f t="shared" si="112"/>
        <v>-61.243984574153188</v>
      </c>
      <c r="AM210" s="12">
        <f t="shared" si="113"/>
        <v>2.3595955318511415</v>
      </c>
      <c r="AN210" s="12">
        <f t="shared" si="114"/>
        <v>-4090.5928856057144</v>
      </c>
      <c r="AO210" s="12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70"/>
    </row>
    <row r="211" spans="2:52" x14ac:dyDescent="0.45">
      <c r="B211" s="2">
        <v>196</v>
      </c>
      <c r="C211" s="12">
        <f t="shared" si="126"/>
        <v>674.5664539671202</v>
      </c>
      <c r="D211" s="12">
        <f t="shared" si="107"/>
        <v>227.77811791550539</v>
      </c>
      <c r="E211" s="12">
        <f t="shared" si="108"/>
        <v>446.78833605161481</v>
      </c>
      <c r="F211" s="12">
        <f t="shared" si="115"/>
        <v>90664.458830150543</v>
      </c>
      <c r="G211" s="1">
        <v>0</v>
      </c>
      <c r="H211" s="12">
        <f t="shared" si="127"/>
        <v>631.50705633609311</v>
      </c>
      <c r="I211" s="12">
        <f t="shared" si="128"/>
        <v>213.23842580171885</v>
      </c>
      <c r="J211" s="12">
        <f t="shared" si="129"/>
        <v>418.26863053437438</v>
      </c>
      <c r="K211" s="13">
        <f t="shared" si="116"/>
        <v>84877.101690153155</v>
      </c>
      <c r="L211" s="15">
        <f t="shared" si="117"/>
        <v>0</v>
      </c>
      <c r="M211" s="3">
        <f t="shared" si="118"/>
        <v>131.08707550582804</v>
      </c>
      <c r="N211" s="12">
        <f t="shared" si="119"/>
        <v>674.56645396710803</v>
      </c>
      <c r="O211" s="12">
        <f t="shared" si="130"/>
        <v>188.29769600453827</v>
      </c>
      <c r="P211" s="12">
        <f t="shared" si="131"/>
        <v>486.26875796256979</v>
      </c>
      <c r="Q211" s="13">
        <f t="shared" si="120"/>
        <v>74832.809643852743</v>
      </c>
      <c r="R211" s="14">
        <f t="shared" si="109"/>
        <v>1</v>
      </c>
      <c r="S211" s="2">
        <v>196</v>
      </c>
      <c r="T211" s="12">
        <f t="shared" si="132"/>
        <v>615.68206492481806</v>
      </c>
      <c r="U211" s="12">
        <f t="shared" si="133"/>
        <v>166.78958737114317</v>
      </c>
      <c r="V211" s="12">
        <f t="shared" si="134"/>
        <v>448.89247755367489</v>
      </c>
      <c r="W211" s="12">
        <f t="shared" si="121"/>
        <v>86571.761803042769</v>
      </c>
      <c r="X211" s="78">
        <f t="shared" si="122"/>
        <v>0</v>
      </c>
      <c r="Y211" s="12">
        <f t="shared" si="135"/>
        <v>576.27903664834491</v>
      </c>
      <c r="Z211" s="12">
        <f t="shared" si="136"/>
        <v>156.11522278946748</v>
      </c>
      <c r="AA211" s="12">
        <f t="shared" si="137"/>
        <v>420.16381385887746</v>
      </c>
      <c r="AB211" s="13">
        <f t="shared" si="138"/>
        <v>81031.256771950255</v>
      </c>
      <c r="AC211" s="15">
        <f t="shared" si="123"/>
        <v>0</v>
      </c>
      <c r="AD211" s="3">
        <f t="shared" si="139"/>
        <v>134.2663049495219</v>
      </c>
      <c r="AE211" s="12">
        <f t="shared" si="140"/>
        <v>615.68206492478987</v>
      </c>
      <c r="AF211" s="12">
        <f t="shared" si="141"/>
        <v>139.57952207215723</v>
      </c>
      <c r="AG211" s="12">
        <f t="shared" si="142"/>
        <v>476.10254285263261</v>
      </c>
      <c r="AH211" s="13">
        <f t="shared" si="124"/>
        <v>72347.995929577228</v>
      </c>
      <c r="AI211" s="14">
        <f t="shared" si="110"/>
        <v>1</v>
      </c>
      <c r="AJ211" s="2">
        <f t="shared" si="125"/>
        <v>196</v>
      </c>
      <c r="AK211" s="12">
        <f t="shared" si="111"/>
        <v>-58.884389042302132</v>
      </c>
      <c r="AL211" s="12">
        <f t="shared" si="112"/>
        <v>-60.98853054436222</v>
      </c>
      <c r="AM211" s="12">
        <f t="shared" si="113"/>
        <v>2.104141502060088</v>
      </c>
      <c r="AN211" s="12">
        <f t="shared" si="114"/>
        <v>-4092.6970271077735</v>
      </c>
      <c r="AO211" s="12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70"/>
    </row>
    <row r="212" spans="2:52" x14ac:dyDescent="0.45">
      <c r="B212" s="2">
        <v>197</v>
      </c>
      <c r="C212" s="12">
        <f t="shared" si="126"/>
        <v>674.5664539671202</v>
      </c>
      <c r="D212" s="12">
        <f t="shared" ref="D212:D275" si="143">IF(ISERROR(-IPMT($E$3/12,B212-B211,$D$3-B211,F211)),0,-IPMT($E$3/12,B212-B211,$D$3-B211,F211))</f>
        <v>226.66114707537636</v>
      </c>
      <c r="E212" s="12">
        <f t="shared" ref="E212:E275" si="144">IF(ISERROR(-PPMT($E$3/12,B212-B211,$D$3-B211,F211)),0,-PPMT($E$3/12,B212-B211,$D$3-B211,F211))</f>
        <v>447.90530689174381</v>
      </c>
      <c r="F212" s="12">
        <f t="shared" si="115"/>
        <v>90216.553523258801</v>
      </c>
      <c r="G212" s="1">
        <v>0</v>
      </c>
      <c r="H212" s="12">
        <f t="shared" si="127"/>
        <v>631.50705633609311</v>
      </c>
      <c r="I212" s="12">
        <f t="shared" si="128"/>
        <v>212.19275422538288</v>
      </c>
      <c r="J212" s="12">
        <f t="shared" si="129"/>
        <v>419.31430211071029</v>
      </c>
      <c r="K212" s="13">
        <f t="shared" si="116"/>
        <v>84457.787388042445</v>
      </c>
      <c r="L212" s="15">
        <f t="shared" si="117"/>
        <v>0</v>
      </c>
      <c r="M212" s="3">
        <f t="shared" si="118"/>
        <v>130.08707550582812</v>
      </c>
      <c r="N212" s="12">
        <f t="shared" si="119"/>
        <v>674.5664539671078</v>
      </c>
      <c r="O212" s="12">
        <f t="shared" si="130"/>
        <v>187.08202410963187</v>
      </c>
      <c r="P212" s="12">
        <f t="shared" si="131"/>
        <v>487.4844298574759</v>
      </c>
      <c r="Q212" s="13">
        <f t="shared" si="120"/>
        <v>74345.325213995267</v>
      </c>
      <c r="R212" s="14">
        <f t="shared" si="109"/>
        <v>1</v>
      </c>
      <c r="S212" s="2">
        <v>197</v>
      </c>
      <c r="T212" s="12">
        <f t="shared" si="132"/>
        <v>615.68206492481806</v>
      </c>
      <c r="U212" s="12">
        <f t="shared" si="133"/>
        <v>165.92921012249863</v>
      </c>
      <c r="V212" s="12">
        <f t="shared" si="134"/>
        <v>449.7528548023194</v>
      </c>
      <c r="W212" s="12">
        <f t="shared" si="121"/>
        <v>86122.008948240444</v>
      </c>
      <c r="X212" s="78">
        <f t="shared" si="122"/>
        <v>0</v>
      </c>
      <c r="Y212" s="12">
        <f t="shared" si="135"/>
        <v>576.27903664834503</v>
      </c>
      <c r="Z212" s="12">
        <f t="shared" si="136"/>
        <v>155.30990881290467</v>
      </c>
      <c r="AA212" s="12">
        <f t="shared" si="137"/>
        <v>420.96912783544036</v>
      </c>
      <c r="AB212" s="13">
        <f t="shared" si="138"/>
        <v>80610.287644114811</v>
      </c>
      <c r="AC212" s="15">
        <f t="shared" si="123"/>
        <v>0</v>
      </c>
      <c r="AD212" s="3">
        <f t="shared" si="139"/>
        <v>133.26630494952187</v>
      </c>
      <c r="AE212" s="12">
        <f t="shared" si="140"/>
        <v>615.6820649247901</v>
      </c>
      <c r="AF212" s="12">
        <f t="shared" si="141"/>
        <v>138.66699219835635</v>
      </c>
      <c r="AG212" s="12">
        <f t="shared" si="142"/>
        <v>477.01507272643374</v>
      </c>
      <c r="AH212" s="13">
        <f t="shared" si="124"/>
        <v>71870.980856850787</v>
      </c>
      <c r="AI212" s="14">
        <f t="shared" si="110"/>
        <v>1</v>
      </c>
      <c r="AJ212" s="2">
        <f t="shared" si="125"/>
        <v>197</v>
      </c>
      <c r="AK212" s="12">
        <f t="shared" si="111"/>
        <v>-58.884389042302132</v>
      </c>
      <c r="AL212" s="12">
        <f t="shared" si="112"/>
        <v>-60.731936952877732</v>
      </c>
      <c r="AM212" s="12">
        <f t="shared" si="113"/>
        <v>1.8475479105755994</v>
      </c>
      <c r="AN212" s="12">
        <f t="shared" si="114"/>
        <v>-4094.5445750183571</v>
      </c>
      <c r="AO212" s="12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70"/>
    </row>
    <row r="213" spans="2:52" x14ac:dyDescent="0.45">
      <c r="B213" s="2">
        <v>198</v>
      </c>
      <c r="C213" s="12">
        <f t="shared" si="126"/>
        <v>674.56645396712031</v>
      </c>
      <c r="D213" s="12">
        <f t="shared" si="143"/>
        <v>225.541383808147</v>
      </c>
      <c r="E213" s="12">
        <f t="shared" si="144"/>
        <v>449.02507015897328</v>
      </c>
      <c r="F213" s="12">
        <f t="shared" si="115"/>
        <v>89767.528453099832</v>
      </c>
      <c r="G213" s="1">
        <v>0</v>
      </c>
      <c r="H213" s="12">
        <f t="shared" si="127"/>
        <v>631.50705633609323</v>
      </c>
      <c r="I213" s="12">
        <f t="shared" si="128"/>
        <v>211.14446847010612</v>
      </c>
      <c r="J213" s="12">
        <f t="shared" si="129"/>
        <v>420.36258786598711</v>
      </c>
      <c r="K213" s="13">
        <f t="shared" si="116"/>
        <v>84037.424800176464</v>
      </c>
      <c r="L213" s="15">
        <f t="shared" si="117"/>
        <v>0</v>
      </c>
      <c r="M213" s="3">
        <f t="shared" si="118"/>
        <v>129.0870755058281</v>
      </c>
      <c r="N213" s="12">
        <f t="shared" si="119"/>
        <v>674.56645396710803</v>
      </c>
      <c r="O213" s="12">
        <f t="shared" si="130"/>
        <v>185.86331303498818</v>
      </c>
      <c r="P213" s="12">
        <f t="shared" si="131"/>
        <v>488.70314093211982</v>
      </c>
      <c r="Q213" s="13">
        <f t="shared" si="120"/>
        <v>73856.622073063147</v>
      </c>
      <c r="R213" s="14">
        <f t="shared" si="109"/>
        <v>1</v>
      </c>
      <c r="S213" s="2">
        <v>198</v>
      </c>
      <c r="T213" s="12">
        <f t="shared" si="132"/>
        <v>615.68206492481795</v>
      </c>
      <c r="U213" s="12">
        <f t="shared" si="133"/>
        <v>165.06718381746083</v>
      </c>
      <c r="V213" s="12">
        <f t="shared" si="134"/>
        <v>450.61488110735712</v>
      </c>
      <c r="W213" s="12">
        <f t="shared" si="121"/>
        <v>85671.394067133093</v>
      </c>
      <c r="X213" s="78">
        <f t="shared" si="122"/>
        <v>0</v>
      </c>
      <c r="Y213" s="12">
        <f t="shared" si="135"/>
        <v>576.27903664834491</v>
      </c>
      <c r="Z213" s="12">
        <f t="shared" si="136"/>
        <v>154.5030513178867</v>
      </c>
      <c r="AA213" s="12">
        <f t="shared" si="137"/>
        <v>421.77598533045824</v>
      </c>
      <c r="AB213" s="13">
        <f t="shared" si="138"/>
        <v>80188.511658784351</v>
      </c>
      <c r="AC213" s="15">
        <f t="shared" si="123"/>
        <v>0</v>
      </c>
      <c r="AD213" s="3">
        <f t="shared" si="139"/>
        <v>132.26630494952184</v>
      </c>
      <c r="AE213" s="12">
        <f t="shared" si="140"/>
        <v>615.6820649247901</v>
      </c>
      <c r="AF213" s="12">
        <f t="shared" si="141"/>
        <v>137.75271330896399</v>
      </c>
      <c r="AG213" s="12">
        <f t="shared" si="142"/>
        <v>477.92935161582608</v>
      </c>
      <c r="AH213" s="13">
        <f t="shared" si="124"/>
        <v>71393.051505234966</v>
      </c>
      <c r="AI213" s="14">
        <f t="shared" si="110"/>
        <v>1</v>
      </c>
      <c r="AJ213" s="2">
        <f t="shared" si="125"/>
        <v>198</v>
      </c>
      <c r="AK213" s="12">
        <f t="shared" si="111"/>
        <v>-58.884389042302359</v>
      </c>
      <c r="AL213" s="12">
        <f t="shared" si="112"/>
        <v>-60.474199990686174</v>
      </c>
      <c r="AM213" s="12">
        <f t="shared" si="113"/>
        <v>1.5898109483838425</v>
      </c>
      <c r="AN213" s="12">
        <f t="shared" si="114"/>
        <v>-4096.1343859667395</v>
      </c>
      <c r="AO213" s="12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70"/>
    </row>
    <row r="214" spans="2:52" x14ac:dyDescent="0.45">
      <c r="B214" s="2">
        <v>199</v>
      </c>
      <c r="C214" s="12">
        <f t="shared" si="126"/>
        <v>674.5664539671202</v>
      </c>
      <c r="D214" s="12">
        <f t="shared" si="143"/>
        <v>224.4188211327496</v>
      </c>
      <c r="E214" s="12">
        <f t="shared" si="144"/>
        <v>450.14763283437065</v>
      </c>
      <c r="F214" s="12">
        <f t="shared" si="115"/>
        <v>89317.380820265462</v>
      </c>
      <c r="G214" s="1">
        <v>0</v>
      </c>
      <c r="H214" s="12">
        <f t="shared" si="127"/>
        <v>631.50705633609323</v>
      </c>
      <c r="I214" s="12">
        <f t="shared" si="128"/>
        <v>210.09356200044115</v>
      </c>
      <c r="J214" s="12">
        <f t="shared" si="129"/>
        <v>421.4134943356521</v>
      </c>
      <c r="K214" s="13">
        <f t="shared" si="116"/>
        <v>83616.011305840817</v>
      </c>
      <c r="L214" s="15">
        <f t="shared" si="117"/>
        <v>0</v>
      </c>
      <c r="M214" s="3">
        <f t="shared" si="118"/>
        <v>128.08707550582804</v>
      </c>
      <c r="N214" s="12">
        <f t="shared" si="119"/>
        <v>674.56645396710826</v>
      </c>
      <c r="O214" s="12">
        <f t="shared" si="130"/>
        <v>184.64155518265787</v>
      </c>
      <c r="P214" s="12">
        <f t="shared" si="131"/>
        <v>489.92489878445042</v>
      </c>
      <c r="Q214" s="13">
        <f t="shared" si="120"/>
        <v>73366.697174278699</v>
      </c>
      <c r="R214" s="14">
        <f t="shared" si="109"/>
        <v>1</v>
      </c>
      <c r="S214" s="2">
        <v>199</v>
      </c>
      <c r="T214" s="12">
        <f t="shared" si="132"/>
        <v>615.68206492481806</v>
      </c>
      <c r="U214" s="12">
        <f t="shared" si="133"/>
        <v>164.20350529533843</v>
      </c>
      <c r="V214" s="12">
        <f t="shared" si="134"/>
        <v>451.47855962947961</v>
      </c>
      <c r="W214" s="12">
        <f t="shared" si="121"/>
        <v>85219.915507503611</v>
      </c>
      <c r="X214" s="78">
        <f t="shared" si="122"/>
        <v>0</v>
      </c>
      <c r="Y214" s="12">
        <f t="shared" si="135"/>
        <v>576.27903664834491</v>
      </c>
      <c r="Z214" s="12">
        <f t="shared" si="136"/>
        <v>153.69464734600334</v>
      </c>
      <c r="AA214" s="12">
        <f t="shared" si="137"/>
        <v>422.58438930234166</v>
      </c>
      <c r="AB214" s="13">
        <f t="shared" si="138"/>
        <v>79765.92726948201</v>
      </c>
      <c r="AC214" s="15">
        <f t="shared" si="123"/>
        <v>0</v>
      </c>
      <c r="AD214" s="3">
        <f t="shared" si="139"/>
        <v>131.2663049495219</v>
      </c>
      <c r="AE214" s="12">
        <f t="shared" si="140"/>
        <v>615.68206492478976</v>
      </c>
      <c r="AF214" s="12">
        <f t="shared" si="141"/>
        <v>136.83668205170034</v>
      </c>
      <c r="AG214" s="12">
        <f t="shared" si="142"/>
        <v>478.84538287308948</v>
      </c>
      <c r="AH214" s="13">
        <f t="shared" si="124"/>
        <v>70914.20612236188</v>
      </c>
      <c r="AI214" s="14">
        <f t="shared" si="110"/>
        <v>1</v>
      </c>
      <c r="AJ214" s="2">
        <f t="shared" si="125"/>
        <v>199</v>
      </c>
      <c r="AK214" s="12">
        <f t="shared" si="111"/>
        <v>-58.884389042302132</v>
      </c>
      <c r="AL214" s="12">
        <f t="shared" si="112"/>
        <v>-60.215315837411168</v>
      </c>
      <c r="AM214" s="12">
        <f t="shared" si="113"/>
        <v>1.330926795108951</v>
      </c>
      <c r="AN214" s="12">
        <f t="shared" si="114"/>
        <v>-4097.4653127618512</v>
      </c>
      <c r="AO214" s="12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70"/>
    </row>
    <row r="215" spans="2:52" x14ac:dyDescent="0.45">
      <c r="B215" s="2">
        <v>200</v>
      </c>
      <c r="C215" s="12">
        <f t="shared" si="126"/>
        <v>674.5664539671202</v>
      </c>
      <c r="D215" s="12">
        <f t="shared" si="143"/>
        <v>223.29345205066363</v>
      </c>
      <c r="E215" s="12">
        <f t="shared" si="144"/>
        <v>451.27300191645656</v>
      </c>
      <c r="F215" s="12">
        <f t="shared" si="115"/>
        <v>88866.107818349003</v>
      </c>
      <c r="G215" s="1">
        <v>0</v>
      </c>
      <c r="H215" s="12">
        <f t="shared" si="127"/>
        <v>631.50705633609323</v>
      </c>
      <c r="I215" s="12">
        <f t="shared" si="128"/>
        <v>209.04002826460206</v>
      </c>
      <c r="J215" s="12">
        <f t="shared" si="129"/>
        <v>422.46702807149126</v>
      </c>
      <c r="K215" s="13">
        <f t="shared" si="116"/>
        <v>83193.544277769324</v>
      </c>
      <c r="L215" s="15">
        <f t="shared" si="117"/>
        <v>0</v>
      </c>
      <c r="M215" s="3">
        <f t="shared" si="118"/>
        <v>127.08707550582811</v>
      </c>
      <c r="N215" s="12">
        <f t="shared" si="119"/>
        <v>674.56645396710792</v>
      </c>
      <c r="O215" s="12">
        <f t="shared" si="130"/>
        <v>183.41674293569676</v>
      </c>
      <c r="P215" s="12">
        <f t="shared" si="131"/>
        <v>491.14971103141113</v>
      </c>
      <c r="Q215" s="13">
        <f t="shared" si="120"/>
        <v>72875.547463247291</v>
      </c>
      <c r="R215" s="14">
        <f t="shared" si="109"/>
        <v>1</v>
      </c>
      <c r="S215" s="2">
        <v>200</v>
      </c>
      <c r="T215" s="12">
        <f t="shared" si="132"/>
        <v>615.68206492481818</v>
      </c>
      <c r="U215" s="12">
        <f t="shared" si="133"/>
        <v>163.3381713893819</v>
      </c>
      <c r="V215" s="12">
        <f t="shared" si="134"/>
        <v>452.34389353543622</v>
      </c>
      <c r="W215" s="12">
        <f t="shared" si="121"/>
        <v>84767.571613968175</v>
      </c>
      <c r="X215" s="78">
        <f t="shared" si="122"/>
        <v>0</v>
      </c>
      <c r="Y215" s="12">
        <f t="shared" si="135"/>
        <v>576.27903664834503</v>
      </c>
      <c r="Z215" s="12">
        <f t="shared" si="136"/>
        <v>152.88469393317385</v>
      </c>
      <c r="AA215" s="12">
        <f t="shared" si="137"/>
        <v>423.39434271517126</v>
      </c>
      <c r="AB215" s="13">
        <f t="shared" si="138"/>
        <v>79342.532926766842</v>
      </c>
      <c r="AC215" s="15">
        <f t="shared" si="123"/>
        <v>0</v>
      </c>
      <c r="AD215" s="3">
        <f t="shared" si="139"/>
        <v>130.2663049495219</v>
      </c>
      <c r="AE215" s="12">
        <f t="shared" si="140"/>
        <v>615.68206492478976</v>
      </c>
      <c r="AF215" s="12">
        <f t="shared" si="141"/>
        <v>135.91889506786026</v>
      </c>
      <c r="AG215" s="12">
        <f t="shared" si="142"/>
        <v>479.76316985692955</v>
      </c>
      <c r="AH215" s="13">
        <f t="shared" si="124"/>
        <v>70434.442952504949</v>
      </c>
      <c r="AI215" s="14">
        <f t="shared" si="110"/>
        <v>1</v>
      </c>
      <c r="AJ215" s="2">
        <f t="shared" si="125"/>
        <v>200</v>
      </c>
      <c r="AK215" s="12">
        <f t="shared" si="111"/>
        <v>-58.884389042302018</v>
      </c>
      <c r="AL215" s="12">
        <f t="shared" si="112"/>
        <v>-59.955280661281734</v>
      </c>
      <c r="AM215" s="12">
        <f t="shared" si="113"/>
        <v>1.0708916189796582</v>
      </c>
      <c r="AN215" s="12">
        <f t="shared" si="114"/>
        <v>-4098.5362043808273</v>
      </c>
      <c r="AO215" s="12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70"/>
    </row>
    <row r="216" spans="2:52" x14ac:dyDescent="0.45">
      <c r="B216" s="2">
        <v>201</v>
      </c>
      <c r="C216" s="12">
        <f t="shared" si="126"/>
        <v>674.56645396712031</v>
      </c>
      <c r="D216" s="12">
        <f t="shared" si="143"/>
        <v>222.16526954587246</v>
      </c>
      <c r="E216" s="12">
        <f t="shared" si="144"/>
        <v>452.40118442124782</v>
      </c>
      <c r="F216" s="12">
        <f t="shared" si="115"/>
        <v>88413.706633927752</v>
      </c>
      <c r="G216" s="1">
        <v>0</v>
      </c>
      <c r="H216" s="12">
        <f t="shared" si="127"/>
        <v>631.50705633609334</v>
      </c>
      <c r="I216" s="12">
        <f t="shared" si="128"/>
        <v>207.98386069442333</v>
      </c>
      <c r="J216" s="12">
        <f t="shared" si="129"/>
        <v>423.52319564167004</v>
      </c>
      <c r="K216" s="13">
        <f t="shared" si="116"/>
        <v>82770.021082127656</v>
      </c>
      <c r="L216" s="15">
        <f t="shared" si="117"/>
        <v>0</v>
      </c>
      <c r="M216" s="3">
        <f t="shared" si="118"/>
        <v>126.08707550582811</v>
      </c>
      <c r="N216" s="12">
        <f t="shared" si="119"/>
        <v>674.56645396710792</v>
      </c>
      <c r="O216" s="12">
        <f t="shared" si="130"/>
        <v>182.18886865811822</v>
      </c>
      <c r="P216" s="12">
        <f t="shared" si="131"/>
        <v>492.37758530898969</v>
      </c>
      <c r="Q216" s="13">
        <f t="shared" si="120"/>
        <v>72383.1698779383</v>
      </c>
      <c r="R216" s="14">
        <f t="shared" si="109"/>
        <v>1</v>
      </c>
      <c r="S216" s="2">
        <v>201</v>
      </c>
      <c r="T216" s="12">
        <f t="shared" si="132"/>
        <v>615.68206492481795</v>
      </c>
      <c r="U216" s="12">
        <f t="shared" si="133"/>
        <v>162.47117892677232</v>
      </c>
      <c r="V216" s="12">
        <f t="shared" si="134"/>
        <v>453.21088599804568</v>
      </c>
      <c r="W216" s="12">
        <f t="shared" si="121"/>
        <v>84314.360727970125</v>
      </c>
      <c r="X216" s="78">
        <f t="shared" si="122"/>
        <v>0</v>
      </c>
      <c r="Y216" s="12">
        <f t="shared" si="135"/>
        <v>576.27903664834491</v>
      </c>
      <c r="Z216" s="12">
        <f t="shared" si="136"/>
        <v>152.07318810963645</v>
      </c>
      <c r="AA216" s="12">
        <f t="shared" si="137"/>
        <v>424.20584853870855</v>
      </c>
      <c r="AB216" s="13">
        <f t="shared" si="138"/>
        <v>78918.327078228132</v>
      </c>
      <c r="AC216" s="15">
        <f t="shared" si="123"/>
        <v>0</v>
      </c>
      <c r="AD216" s="3">
        <f t="shared" si="139"/>
        <v>129.26630494952201</v>
      </c>
      <c r="AE216" s="12">
        <f t="shared" si="140"/>
        <v>615.68206492478942</v>
      </c>
      <c r="AF216" s="12">
        <f t="shared" si="141"/>
        <v>134.99934899230115</v>
      </c>
      <c r="AG216" s="12">
        <f t="shared" si="142"/>
        <v>480.68271593248824</v>
      </c>
      <c r="AH216" s="13">
        <f t="shared" si="124"/>
        <v>69953.76023657246</v>
      </c>
      <c r="AI216" s="14">
        <f t="shared" si="110"/>
        <v>1</v>
      </c>
      <c r="AJ216" s="2">
        <f t="shared" si="125"/>
        <v>201</v>
      </c>
      <c r="AK216" s="12">
        <f t="shared" si="111"/>
        <v>-58.884389042302359</v>
      </c>
      <c r="AL216" s="12">
        <f t="shared" si="112"/>
        <v>-59.694090619100137</v>
      </c>
      <c r="AM216" s="12">
        <f t="shared" si="113"/>
        <v>0.80970157679786325</v>
      </c>
      <c r="AN216" s="12">
        <f t="shared" si="114"/>
        <v>-4099.3459059576271</v>
      </c>
      <c r="AO216" s="12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70"/>
    </row>
    <row r="217" spans="2:52" x14ac:dyDescent="0.45">
      <c r="B217" s="2">
        <v>202</v>
      </c>
      <c r="C217" s="12">
        <f t="shared" si="126"/>
        <v>674.5664539671202</v>
      </c>
      <c r="D217" s="12">
        <f t="shared" si="143"/>
        <v>221.03426658481939</v>
      </c>
      <c r="E217" s="12">
        <f t="shared" si="144"/>
        <v>453.53218738230083</v>
      </c>
      <c r="F217" s="12">
        <f t="shared" si="115"/>
        <v>87960.174446545454</v>
      </c>
      <c r="G217" s="1">
        <v>0</v>
      </c>
      <c r="H217" s="12">
        <f t="shared" si="127"/>
        <v>631.50705633609323</v>
      </c>
      <c r="I217" s="12">
        <f t="shared" si="128"/>
        <v>206.92505270531913</v>
      </c>
      <c r="J217" s="12">
        <f t="shared" si="129"/>
        <v>424.58200363077412</v>
      </c>
      <c r="K217" s="13">
        <f t="shared" si="116"/>
        <v>82345.439078496885</v>
      </c>
      <c r="L217" s="15">
        <f t="shared" si="117"/>
        <v>0</v>
      </c>
      <c r="M217" s="3">
        <f t="shared" si="118"/>
        <v>125.0870755058281</v>
      </c>
      <c r="N217" s="12">
        <f t="shared" si="119"/>
        <v>674.56645396710792</v>
      </c>
      <c r="O217" s="12">
        <f t="shared" si="130"/>
        <v>180.95792469484576</v>
      </c>
      <c r="P217" s="12">
        <f t="shared" si="131"/>
        <v>493.60852927226216</v>
      </c>
      <c r="Q217" s="13">
        <f t="shared" si="120"/>
        <v>71889.561348666044</v>
      </c>
      <c r="R217" s="14">
        <f t="shared" si="109"/>
        <v>1</v>
      </c>
      <c r="S217" s="2">
        <v>202</v>
      </c>
      <c r="T217" s="12">
        <f t="shared" si="132"/>
        <v>615.68206492481795</v>
      </c>
      <c r="U217" s="12">
        <f t="shared" si="133"/>
        <v>161.60252472860941</v>
      </c>
      <c r="V217" s="12">
        <f t="shared" si="134"/>
        <v>454.07954019620848</v>
      </c>
      <c r="W217" s="12">
        <f t="shared" si="121"/>
        <v>83860.281187773915</v>
      </c>
      <c r="X217" s="78">
        <f t="shared" si="122"/>
        <v>0</v>
      </c>
      <c r="Y217" s="12">
        <f t="shared" si="135"/>
        <v>576.27903664834491</v>
      </c>
      <c r="Z217" s="12">
        <f t="shared" si="136"/>
        <v>151.26012689993723</v>
      </c>
      <c r="AA217" s="12">
        <f t="shared" si="137"/>
        <v>425.01890974840768</v>
      </c>
      <c r="AB217" s="13">
        <f t="shared" si="138"/>
        <v>78493.308168479722</v>
      </c>
      <c r="AC217" s="15">
        <f t="shared" si="123"/>
        <v>0</v>
      </c>
      <c r="AD217" s="3">
        <f t="shared" si="139"/>
        <v>128.26630494952192</v>
      </c>
      <c r="AE217" s="12">
        <f t="shared" si="140"/>
        <v>615.68206492478964</v>
      </c>
      <c r="AF217" s="12">
        <f t="shared" si="141"/>
        <v>134.07804045343053</v>
      </c>
      <c r="AG217" s="12">
        <f t="shared" si="142"/>
        <v>481.60402447135914</v>
      </c>
      <c r="AH217" s="13">
        <f t="shared" si="124"/>
        <v>69472.156212101094</v>
      </c>
      <c r="AI217" s="14">
        <f t="shared" si="110"/>
        <v>1</v>
      </c>
      <c r="AJ217" s="2">
        <f t="shared" si="125"/>
        <v>202</v>
      </c>
      <c r="AK217" s="12">
        <f t="shared" si="111"/>
        <v>-58.884389042302246</v>
      </c>
      <c r="AL217" s="12">
        <f t="shared" si="112"/>
        <v>-59.431741856209982</v>
      </c>
      <c r="AM217" s="12">
        <f t="shared" si="113"/>
        <v>0.54735281390765067</v>
      </c>
      <c r="AN217" s="12">
        <f t="shared" si="114"/>
        <v>-4099.893258771539</v>
      </c>
      <c r="AO217" s="12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70"/>
    </row>
    <row r="218" spans="2:52" x14ac:dyDescent="0.45">
      <c r="B218" s="2">
        <v>203</v>
      </c>
      <c r="C218" s="12">
        <f t="shared" si="126"/>
        <v>674.56645396712031</v>
      </c>
      <c r="D218" s="12">
        <f t="shared" si="143"/>
        <v>219.90043611636364</v>
      </c>
      <c r="E218" s="12">
        <f t="shared" si="144"/>
        <v>454.6660178507567</v>
      </c>
      <c r="F218" s="12">
        <f t="shared" si="115"/>
        <v>87505.508428694695</v>
      </c>
      <c r="G218" s="1">
        <v>0</v>
      </c>
      <c r="H218" s="12">
        <f t="shared" si="127"/>
        <v>631.50705633609334</v>
      </c>
      <c r="I218" s="12">
        <f t="shared" si="128"/>
        <v>205.86359769624221</v>
      </c>
      <c r="J218" s="12">
        <f t="shared" si="129"/>
        <v>425.64345863985119</v>
      </c>
      <c r="K218" s="13">
        <f t="shared" si="116"/>
        <v>81919.795619857032</v>
      </c>
      <c r="L218" s="15">
        <f t="shared" si="117"/>
        <v>0</v>
      </c>
      <c r="M218" s="3">
        <f t="shared" si="118"/>
        <v>124.08707550582807</v>
      </c>
      <c r="N218" s="12">
        <f t="shared" si="119"/>
        <v>674.56645396710826</v>
      </c>
      <c r="O218" s="12">
        <f t="shared" si="130"/>
        <v>179.7239033716651</v>
      </c>
      <c r="P218" s="12">
        <f t="shared" si="131"/>
        <v>494.84255059544319</v>
      </c>
      <c r="Q218" s="13">
        <f t="shared" si="120"/>
        <v>71394.718798070608</v>
      </c>
      <c r="R218" s="14">
        <f t="shared" si="109"/>
        <v>1</v>
      </c>
      <c r="S218" s="2">
        <v>203</v>
      </c>
      <c r="T218" s="12">
        <f t="shared" si="132"/>
        <v>615.68206492481795</v>
      </c>
      <c r="U218" s="12">
        <f t="shared" si="133"/>
        <v>160.73220560990001</v>
      </c>
      <c r="V218" s="12">
        <f t="shared" si="134"/>
        <v>454.94985931491794</v>
      </c>
      <c r="W218" s="12">
        <f t="shared" si="121"/>
        <v>83405.331328458997</v>
      </c>
      <c r="X218" s="78">
        <f t="shared" si="122"/>
        <v>0</v>
      </c>
      <c r="Y218" s="12">
        <f t="shared" si="135"/>
        <v>576.27903664834491</v>
      </c>
      <c r="Z218" s="12">
        <f t="shared" si="136"/>
        <v>150.44550732291944</v>
      </c>
      <c r="AA218" s="12">
        <f t="shared" si="137"/>
        <v>425.83352932542545</v>
      </c>
      <c r="AB218" s="13">
        <f t="shared" si="138"/>
        <v>78067.474639154301</v>
      </c>
      <c r="AC218" s="15">
        <f t="shared" si="123"/>
        <v>0</v>
      </c>
      <c r="AD218" s="3">
        <f t="shared" si="139"/>
        <v>127.2663049495219</v>
      </c>
      <c r="AE218" s="12">
        <f t="shared" si="140"/>
        <v>615.68206492478976</v>
      </c>
      <c r="AF218" s="12">
        <f t="shared" si="141"/>
        <v>133.15496607319375</v>
      </c>
      <c r="AG218" s="12">
        <f t="shared" si="142"/>
        <v>482.52709885159607</v>
      </c>
      <c r="AH218" s="13">
        <f t="shared" si="124"/>
        <v>68989.629113249495</v>
      </c>
      <c r="AI218" s="14">
        <f t="shared" si="110"/>
        <v>1</v>
      </c>
      <c r="AJ218" s="2">
        <f t="shared" si="125"/>
        <v>203</v>
      </c>
      <c r="AK218" s="12">
        <f t="shared" si="111"/>
        <v>-58.884389042302359</v>
      </c>
      <c r="AL218" s="12">
        <f t="shared" si="112"/>
        <v>-59.16823050646363</v>
      </c>
      <c r="AM218" s="12">
        <f t="shared" si="113"/>
        <v>0.28384146416124167</v>
      </c>
      <c r="AN218" s="12">
        <f t="shared" si="114"/>
        <v>-4100.1771002356982</v>
      </c>
      <c r="AO218" s="12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70"/>
    </row>
    <row r="219" spans="2:52" x14ac:dyDescent="0.45">
      <c r="B219" s="2">
        <v>204</v>
      </c>
      <c r="C219" s="12">
        <f t="shared" si="126"/>
        <v>674.5664539671202</v>
      </c>
      <c r="D219" s="12">
        <f t="shared" si="143"/>
        <v>218.76377107173676</v>
      </c>
      <c r="E219" s="12">
        <f t="shared" si="144"/>
        <v>455.80268289538344</v>
      </c>
      <c r="F219" s="12">
        <f t="shared" si="115"/>
        <v>87049.705745799307</v>
      </c>
      <c r="G219" s="1">
        <v>0</v>
      </c>
      <c r="H219" s="12">
        <f t="shared" si="127"/>
        <v>631.50705633609323</v>
      </c>
      <c r="I219" s="12">
        <f t="shared" si="128"/>
        <v>204.79948904964257</v>
      </c>
      <c r="J219" s="12">
        <f t="shared" si="129"/>
        <v>426.70756728645068</v>
      </c>
      <c r="K219" s="13">
        <f t="shared" si="116"/>
        <v>81493.088052570587</v>
      </c>
      <c r="L219" s="15">
        <f t="shared" si="117"/>
        <v>0</v>
      </c>
      <c r="M219" s="3">
        <f t="shared" si="118"/>
        <v>123.08707550582817</v>
      </c>
      <c r="N219" s="12">
        <f t="shared" si="119"/>
        <v>674.56645396710792</v>
      </c>
      <c r="O219" s="12">
        <f t="shared" si="130"/>
        <v>178.48679699517652</v>
      </c>
      <c r="P219" s="12">
        <f t="shared" si="131"/>
        <v>496.07965697193134</v>
      </c>
      <c r="Q219" s="13">
        <f t="shared" si="120"/>
        <v>70898.639141098683</v>
      </c>
      <c r="R219" s="14">
        <f t="shared" si="109"/>
        <v>1</v>
      </c>
      <c r="S219" s="2">
        <v>204</v>
      </c>
      <c r="T219" s="12">
        <f t="shared" si="132"/>
        <v>615.68206492481795</v>
      </c>
      <c r="U219" s="12">
        <f t="shared" si="133"/>
        <v>159.86021837954638</v>
      </c>
      <c r="V219" s="12">
        <f t="shared" si="134"/>
        <v>455.82184654527151</v>
      </c>
      <c r="W219" s="12">
        <f t="shared" si="121"/>
        <v>82949.50948191373</v>
      </c>
      <c r="X219" s="78">
        <f t="shared" si="122"/>
        <v>0</v>
      </c>
      <c r="Y219" s="12">
        <f t="shared" si="135"/>
        <v>576.27903664834491</v>
      </c>
      <c r="Z219" s="12">
        <f t="shared" si="136"/>
        <v>149.6293263917124</v>
      </c>
      <c r="AA219" s="12">
        <f t="shared" si="137"/>
        <v>426.64971025663255</v>
      </c>
      <c r="AB219" s="13">
        <f t="shared" si="138"/>
        <v>77640.824928897666</v>
      </c>
      <c r="AC219" s="15">
        <f t="shared" si="123"/>
        <v>0</v>
      </c>
      <c r="AD219" s="3">
        <f t="shared" si="139"/>
        <v>126.26630494952192</v>
      </c>
      <c r="AE219" s="12">
        <f t="shared" si="140"/>
        <v>615.68206492478964</v>
      </c>
      <c r="AF219" s="12">
        <f t="shared" si="141"/>
        <v>132.23012246706153</v>
      </c>
      <c r="AG219" s="12">
        <f t="shared" si="142"/>
        <v>483.45194245772814</v>
      </c>
      <c r="AH219" s="13">
        <f t="shared" si="124"/>
        <v>68506.177170791765</v>
      </c>
      <c r="AI219" s="14">
        <f t="shared" si="110"/>
        <v>1</v>
      </c>
      <c r="AJ219" s="2">
        <f t="shared" si="125"/>
        <v>204</v>
      </c>
      <c r="AK219" s="12">
        <f t="shared" si="111"/>
        <v>-58.884389042302246</v>
      </c>
      <c r="AL219" s="12">
        <f t="shared" si="112"/>
        <v>-58.903552692190374</v>
      </c>
      <c r="AM219" s="12">
        <f t="shared" si="113"/>
        <v>1.9163649888071177E-2</v>
      </c>
      <c r="AN219" s="12">
        <f t="shared" si="114"/>
        <v>-4100.1962638855766</v>
      </c>
      <c r="AO219" s="12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70"/>
    </row>
    <row r="220" spans="2:52" x14ac:dyDescent="0.45">
      <c r="B220" s="2">
        <v>205</v>
      </c>
      <c r="C220" s="12">
        <f t="shared" si="126"/>
        <v>674.5664539671202</v>
      </c>
      <c r="D220" s="12">
        <f t="shared" si="143"/>
        <v>217.62426436449826</v>
      </c>
      <c r="E220" s="12">
        <f t="shared" si="144"/>
        <v>456.94218960262197</v>
      </c>
      <c r="F220" s="12">
        <f t="shared" si="115"/>
        <v>86592.763556196689</v>
      </c>
      <c r="G220" s="1">
        <v>0</v>
      </c>
      <c r="H220" s="12">
        <f t="shared" si="127"/>
        <v>631.50705633609334</v>
      </c>
      <c r="I220" s="12">
        <f t="shared" si="128"/>
        <v>203.73272013142648</v>
      </c>
      <c r="J220" s="12">
        <f t="shared" si="129"/>
        <v>427.77433620466684</v>
      </c>
      <c r="K220" s="13">
        <f t="shared" si="116"/>
        <v>81065.313716365927</v>
      </c>
      <c r="L220" s="15">
        <f t="shared" si="117"/>
        <v>0</v>
      </c>
      <c r="M220" s="3">
        <f t="shared" si="118"/>
        <v>122.08707550582821</v>
      </c>
      <c r="N220" s="12">
        <f t="shared" si="119"/>
        <v>674.56645396710769</v>
      </c>
      <c r="O220" s="12">
        <f t="shared" si="130"/>
        <v>177.2465978527467</v>
      </c>
      <c r="P220" s="12">
        <f t="shared" si="131"/>
        <v>497.31985611436096</v>
      </c>
      <c r="Q220" s="13">
        <f t="shared" si="120"/>
        <v>70401.319284984318</v>
      </c>
      <c r="R220" s="14">
        <f t="shared" si="109"/>
        <v>1</v>
      </c>
      <c r="S220" s="2">
        <v>205</v>
      </c>
      <c r="T220" s="12">
        <f t="shared" si="132"/>
        <v>615.68206492481806</v>
      </c>
      <c r="U220" s="12">
        <f t="shared" si="133"/>
        <v>158.98655984033465</v>
      </c>
      <c r="V220" s="12">
        <f t="shared" si="134"/>
        <v>456.69550508448339</v>
      </c>
      <c r="W220" s="12">
        <f t="shared" si="121"/>
        <v>82492.813976829246</v>
      </c>
      <c r="X220" s="78">
        <f t="shared" si="122"/>
        <v>0</v>
      </c>
      <c r="Y220" s="12">
        <f t="shared" si="135"/>
        <v>576.27903664834491</v>
      </c>
      <c r="Z220" s="12">
        <f t="shared" si="136"/>
        <v>148.81158111372051</v>
      </c>
      <c r="AA220" s="12">
        <f t="shared" si="137"/>
        <v>427.46745553462449</v>
      </c>
      <c r="AB220" s="13">
        <f t="shared" si="138"/>
        <v>77213.357473363038</v>
      </c>
      <c r="AC220" s="15">
        <f t="shared" si="123"/>
        <v>0</v>
      </c>
      <c r="AD220" s="3">
        <f t="shared" si="139"/>
        <v>125.2663049495219</v>
      </c>
      <c r="AE220" s="12">
        <f t="shared" si="140"/>
        <v>615.68206492478976</v>
      </c>
      <c r="AF220" s="12">
        <f t="shared" si="141"/>
        <v>131.30350624401754</v>
      </c>
      <c r="AG220" s="12">
        <f t="shared" si="142"/>
        <v>484.37855868077219</v>
      </c>
      <c r="AH220" s="13">
        <f t="shared" si="124"/>
        <v>68021.798612110986</v>
      </c>
      <c r="AI220" s="14">
        <f t="shared" si="110"/>
        <v>1</v>
      </c>
      <c r="AJ220" s="2">
        <f t="shared" si="125"/>
        <v>205</v>
      </c>
      <c r="AK220" s="12">
        <f t="shared" si="111"/>
        <v>-58.884389042302132</v>
      </c>
      <c r="AL220" s="12">
        <f t="shared" si="112"/>
        <v>-58.63770452416361</v>
      </c>
      <c r="AM220" s="12">
        <f t="shared" si="113"/>
        <v>-0.24668451813857928</v>
      </c>
      <c r="AN220" s="12">
        <f t="shared" si="114"/>
        <v>-4099.9495793674432</v>
      </c>
      <c r="AO220" s="12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70"/>
    </row>
    <row r="221" spans="2:52" x14ac:dyDescent="0.45">
      <c r="B221" s="2">
        <v>206</v>
      </c>
      <c r="C221" s="12">
        <f t="shared" si="126"/>
        <v>674.5664539671202</v>
      </c>
      <c r="D221" s="12">
        <f t="shared" si="143"/>
        <v>216.48190889049172</v>
      </c>
      <c r="E221" s="12">
        <f t="shared" si="144"/>
        <v>458.0845450766285</v>
      </c>
      <c r="F221" s="12">
        <f t="shared" si="115"/>
        <v>86134.679011120053</v>
      </c>
      <c r="G221" s="1">
        <v>0</v>
      </c>
      <c r="H221" s="12">
        <f t="shared" si="127"/>
        <v>631.50705633609334</v>
      </c>
      <c r="I221" s="12">
        <f t="shared" si="128"/>
        <v>202.66328429091482</v>
      </c>
      <c r="J221" s="12">
        <f t="shared" si="129"/>
        <v>428.84377204517858</v>
      </c>
      <c r="K221" s="13">
        <f t="shared" si="116"/>
        <v>80636.46994432075</v>
      </c>
      <c r="L221" s="15">
        <f t="shared" si="117"/>
        <v>0</v>
      </c>
      <c r="M221" s="3">
        <f t="shared" si="118"/>
        <v>121.08707550582811</v>
      </c>
      <c r="N221" s="12">
        <f t="shared" si="119"/>
        <v>674.56645396710815</v>
      </c>
      <c r="O221" s="12">
        <f t="shared" si="130"/>
        <v>176.00329821246081</v>
      </c>
      <c r="P221" s="12">
        <f t="shared" si="131"/>
        <v>498.56315575464731</v>
      </c>
      <c r="Q221" s="13">
        <f t="shared" si="120"/>
        <v>69902.756129229674</v>
      </c>
      <c r="R221" s="14">
        <f t="shared" si="109"/>
        <v>1</v>
      </c>
      <c r="S221" s="2">
        <v>206</v>
      </c>
      <c r="T221" s="12">
        <f t="shared" si="132"/>
        <v>615.68206492481806</v>
      </c>
      <c r="U221" s="12">
        <f t="shared" si="133"/>
        <v>158.11122678892272</v>
      </c>
      <c r="V221" s="12">
        <f t="shared" si="134"/>
        <v>457.57083813589531</v>
      </c>
      <c r="W221" s="12">
        <f t="shared" si="121"/>
        <v>82035.243138693346</v>
      </c>
      <c r="X221" s="78">
        <f t="shared" si="122"/>
        <v>0</v>
      </c>
      <c r="Y221" s="12">
        <f t="shared" si="135"/>
        <v>576.27903664834491</v>
      </c>
      <c r="Z221" s="12">
        <f t="shared" si="136"/>
        <v>147.99226849061247</v>
      </c>
      <c r="AA221" s="12">
        <f t="shared" si="137"/>
        <v>428.28676815773247</v>
      </c>
      <c r="AB221" s="13">
        <f t="shared" si="138"/>
        <v>76785.070705205304</v>
      </c>
      <c r="AC221" s="15">
        <f t="shared" si="123"/>
        <v>0</v>
      </c>
      <c r="AD221" s="3">
        <f t="shared" si="139"/>
        <v>124.26630494952185</v>
      </c>
      <c r="AE221" s="12">
        <f t="shared" si="140"/>
        <v>615.68206492478987</v>
      </c>
      <c r="AF221" s="12">
        <f t="shared" si="141"/>
        <v>130.37511400654606</v>
      </c>
      <c r="AG221" s="12">
        <f t="shared" si="142"/>
        <v>485.30695091824379</v>
      </c>
      <c r="AH221" s="13">
        <f t="shared" si="124"/>
        <v>67536.491661192747</v>
      </c>
      <c r="AI221" s="14">
        <f t="shared" si="110"/>
        <v>1</v>
      </c>
      <c r="AJ221" s="2">
        <f t="shared" si="125"/>
        <v>206</v>
      </c>
      <c r="AK221" s="12">
        <f t="shared" si="111"/>
        <v>-58.884389042302132</v>
      </c>
      <c r="AL221" s="12">
        <f t="shared" si="112"/>
        <v>-58.370682101569002</v>
      </c>
      <c r="AM221" s="12">
        <f t="shared" si="113"/>
        <v>-0.51370694073318646</v>
      </c>
      <c r="AN221" s="12">
        <f t="shared" si="114"/>
        <v>-4099.4358724267076</v>
      </c>
      <c r="AO221" s="12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70"/>
    </row>
    <row r="222" spans="2:52" x14ac:dyDescent="0.45">
      <c r="B222" s="2">
        <v>207</v>
      </c>
      <c r="C222" s="12">
        <f t="shared" si="126"/>
        <v>674.56645396712031</v>
      </c>
      <c r="D222" s="12">
        <f t="shared" si="143"/>
        <v>215.33669752780017</v>
      </c>
      <c r="E222" s="12">
        <f t="shared" si="144"/>
        <v>459.22975643932011</v>
      </c>
      <c r="F222" s="12">
        <f t="shared" si="115"/>
        <v>85675.449254680731</v>
      </c>
      <c r="G222" s="1">
        <v>0</v>
      </c>
      <c r="H222" s="12">
        <f t="shared" si="127"/>
        <v>631.50705633609346</v>
      </c>
      <c r="I222" s="12">
        <f t="shared" si="128"/>
        <v>201.59117486080189</v>
      </c>
      <c r="J222" s="12">
        <f t="shared" si="129"/>
        <v>429.91588147529154</v>
      </c>
      <c r="K222" s="13">
        <f t="shared" si="116"/>
        <v>80206.554062845462</v>
      </c>
      <c r="L222" s="15">
        <f t="shared" si="117"/>
        <v>0</v>
      </c>
      <c r="M222" s="3">
        <f t="shared" si="118"/>
        <v>120.08707550582818</v>
      </c>
      <c r="N222" s="12">
        <f t="shared" si="119"/>
        <v>674.5664539671078</v>
      </c>
      <c r="O222" s="12">
        <f t="shared" si="130"/>
        <v>174.7568903230742</v>
      </c>
      <c r="P222" s="12">
        <f t="shared" si="131"/>
        <v>499.80956364403363</v>
      </c>
      <c r="Q222" s="13">
        <f t="shared" si="120"/>
        <v>69402.946565585647</v>
      </c>
      <c r="R222" s="14">
        <f t="shared" si="109"/>
        <v>1</v>
      </c>
      <c r="S222" s="2">
        <v>207</v>
      </c>
      <c r="T222" s="12">
        <f t="shared" si="132"/>
        <v>615.68206492481795</v>
      </c>
      <c r="U222" s="12">
        <f t="shared" si="133"/>
        <v>157.23421601582891</v>
      </c>
      <c r="V222" s="12">
        <f t="shared" si="134"/>
        <v>458.44784890898904</v>
      </c>
      <c r="W222" s="12">
        <f t="shared" si="121"/>
        <v>81576.79528978435</v>
      </c>
      <c r="X222" s="78">
        <f t="shared" si="122"/>
        <v>0</v>
      </c>
      <c r="Y222" s="12">
        <f t="shared" si="135"/>
        <v>576.27903664834491</v>
      </c>
      <c r="Z222" s="12">
        <f t="shared" si="136"/>
        <v>147.17138551831013</v>
      </c>
      <c r="AA222" s="12">
        <f t="shared" si="137"/>
        <v>429.10765113003475</v>
      </c>
      <c r="AB222" s="13">
        <f t="shared" si="138"/>
        <v>76355.96305407527</v>
      </c>
      <c r="AC222" s="15">
        <f t="shared" si="123"/>
        <v>0</v>
      </c>
      <c r="AD222" s="3">
        <f t="shared" si="139"/>
        <v>123.26630494952194</v>
      </c>
      <c r="AE222" s="12">
        <f t="shared" si="140"/>
        <v>615.68206492478964</v>
      </c>
      <c r="AF222" s="12">
        <f t="shared" si="141"/>
        <v>129.44494235061941</v>
      </c>
      <c r="AG222" s="12">
        <f t="shared" si="142"/>
        <v>486.2371225741702</v>
      </c>
      <c r="AH222" s="13">
        <f t="shared" si="124"/>
        <v>67050.254538618581</v>
      </c>
      <c r="AI222" s="14">
        <f t="shared" si="110"/>
        <v>1</v>
      </c>
      <c r="AJ222" s="2">
        <f t="shared" si="125"/>
        <v>207</v>
      </c>
      <c r="AK222" s="12">
        <f t="shared" si="111"/>
        <v>-58.884389042302359</v>
      </c>
      <c r="AL222" s="12">
        <f t="shared" si="112"/>
        <v>-58.102481511971263</v>
      </c>
      <c r="AM222" s="12">
        <f t="shared" si="113"/>
        <v>-0.7819075303310683</v>
      </c>
      <c r="AN222" s="12">
        <f t="shared" si="114"/>
        <v>-4098.6539648963808</v>
      </c>
      <c r="AO222" s="12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70"/>
    </row>
    <row r="223" spans="2:52" x14ac:dyDescent="0.45">
      <c r="B223" s="2">
        <v>208</v>
      </c>
      <c r="C223" s="12">
        <f t="shared" si="126"/>
        <v>674.5664539671202</v>
      </c>
      <c r="D223" s="12">
        <f t="shared" si="143"/>
        <v>214.18862313670186</v>
      </c>
      <c r="E223" s="12">
        <f t="shared" si="144"/>
        <v>460.37783083041842</v>
      </c>
      <c r="F223" s="12">
        <f t="shared" si="115"/>
        <v>85215.071423850313</v>
      </c>
      <c r="G223" s="1">
        <v>0</v>
      </c>
      <c r="H223" s="12">
        <f t="shared" si="127"/>
        <v>631.50705633609334</v>
      </c>
      <c r="I223" s="12">
        <f t="shared" si="128"/>
        <v>200.51638515711366</v>
      </c>
      <c r="J223" s="12">
        <f t="shared" si="129"/>
        <v>430.99067117897977</v>
      </c>
      <c r="K223" s="13">
        <f t="shared" si="116"/>
        <v>79775.563391666481</v>
      </c>
      <c r="L223" s="15">
        <f t="shared" si="117"/>
        <v>0</v>
      </c>
      <c r="M223" s="3">
        <f t="shared" si="118"/>
        <v>119.08707550582817</v>
      </c>
      <c r="N223" s="12">
        <f t="shared" si="119"/>
        <v>674.56645396710792</v>
      </c>
      <c r="O223" s="12">
        <f t="shared" si="130"/>
        <v>173.50736641396412</v>
      </c>
      <c r="P223" s="12">
        <f t="shared" si="131"/>
        <v>501.05908755314385</v>
      </c>
      <c r="Q223" s="13">
        <f t="shared" si="120"/>
        <v>68901.887478032499</v>
      </c>
      <c r="R223" s="14">
        <f t="shared" si="109"/>
        <v>1</v>
      </c>
      <c r="S223" s="2">
        <v>208</v>
      </c>
      <c r="T223" s="12">
        <f t="shared" si="132"/>
        <v>615.68206492481784</v>
      </c>
      <c r="U223" s="12">
        <f t="shared" si="133"/>
        <v>156.35552430542</v>
      </c>
      <c r="V223" s="12">
        <f t="shared" si="134"/>
        <v>459.32654061939786</v>
      </c>
      <c r="W223" s="12">
        <f t="shared" si="121"/>
        <v>81117.468749164953</v>
      </c>
      <c r="X223" s="78">
        <f t="shared" si="122"/>
        <v>0</v>
      </c>
      <c r="Y223" s="12">
        <f t="shared" si="135"/>
        <v>576.27903664834491</v>
      </c>
      <c r="Z223" s="12">
        <f t="shared" si="136"/>
        <v>146.34892918697759</v>
      </c>
      <c r="AA223" s="12">
        <f t="shared" si="137"/>
        <v>429.9301074613673</v>
      </c>
      <c r="AB223" s="13">
        <f t="shared" si="138"/>
        <v>75926.032946613908</v>
      </c>
      <c r="AC223" s="15">
        <f t="shared" si="123"/>
        <v>0</v>
      </c>
      <c r="AD223" s="3">
        <f t="shared" si="139"/>
        <v>122.26630494952201</v>
      </c>
      <c r="AE223" s="12">
        <f t="shared" si="140"/>
        <v>615.6820649247893</v>
      </c>
      <c r="AF223" s="12">
        <f t="shared" si="141"/>
        <v>128.5129878656856</v>
      </c>
      <c r="AG223" s="12">
        <f t="shared" si="142"/>
        <v>487.16907705910364</v>
      </c>
      <c r="AH223" s="13">
        <f t="shared" si="124"/>
        <v>66563.085461559473</v>
      </c>
      <c r="AI223" s="14">
        <f t="shared" si="110"/>
        <v>1</v>
      </c>
      <c r="AJ223" s="2">
        <f t="shared" si="125"/>
        <v>208</v>
      </c>
      <c r="AK223" s="12">
        <f t="shared" si="111"/>
        <v>-58.884389042302359</v>
      </c>
      <c r="AL223" s="12">
        <f t="shared" si="112"/>
        <v>-57.833098831281859</v>
      </c>
      <c r="AM223" s="12">
        <f t="shared" si="113"/>
        <v>-1.0512902110205573</v>
      </c>
      <c r="AN223" s="12">
        <f t="shared" si="114"/>
        <v>-4097.6026746853604</v>
      </c>
      <c r="AO223" s="12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70"/>
    </row>
    <row r="224" spans="2:52" x14ac:dyDescent="0.45">
      <c r="B224" s="2">
        <v>209</v>
      </c>
      <c r="C224" s="12">
        <f t="shared" si="126"/>
        <v>674.5664539671202</v>
      </c>
      <c r="D224" s="12">
        <f t="shared" si="143"/>
        <v>213.03767855962579</v>
      </c>
      <c r="E224" s="12">
        <f t="shared" si="144"/>
        <v>461.52877540749432</v>
      </c>
      <c r="F224" s="12">
        <f t="shared" si="115"/>
        <v>84753.542648442817</v>
      </c>
      <c r="G224" s="1">
        <v>0</v>
      </c>
      <c r="H224" s="12">
        <f t="shared" si="127"/>
        <v>631.50705633609334</v>
      </c>
      <c r="I224" s="12">
        <f t="shared" si="128"/>
        <v>199.4389084791662</v>
      </c>
      <c r="J224" s="12">
        <f t="shared" si="129"/>
        <v>432.06814785692717</v>
      </c>
      <c r="K224" s="13">
        <f t="shared" si="116"/>
        <v>79343.49524380955</v>
      </c>
      <c r="L224" s="15">
        <f t="shared" si="117"/>
        <v>0</v>
      </c>
      <c r="M224" s="3">
        <f t="shared" si="118"/>
        <v>118.08707550582818</v>
      </c>
      <c r="N224" s="12">
        <f t="shared" si="119"/>
        <v>674.5664539671078</v>
      </c>
      <c r="O224" s="12">
        <f t="shared" si="130"/>
        <v>172.25471869508124</v>
      </c>
      <c r="P224" s="12">
        <f t="shared" si="131"/>
        <v>502.31173527202657</v>
      </c>
      <c r="Q224" s="13">
        <f t="shared" si="120"/>
        <v>68399.575742760469</v>
      </c>
      <c r="R224" s="14">
        <f t="shared" si="109"/>
        <v>1</v>
      </c>
      <c r="S224" s="2">
        <v>209</v>
      </c>
      <c r="T224" s="12">
        <f t="shared" si="132"/>
        <v>615.68206492481795</v>
      </c>
      <c r="U224" s="12">
        <f t="shared" si="133"/>
        <v>155.47514843589948</v>
      </c>
      <c r="V224" s="12">
        <f t="shared" si="134"/>
        <v>460.20691648891841</v>
      </c>
      <c r="W224" s="12">
        <f t="shared" si="121"/>
        <v>80657.261832676028</v>
      </c>
      <c r="X224" s="78">
        <f t="shared" si="122"/>
        <v>0</v>
      </c>
      <c r="Y224" s="12">
        <f t="shared" si="135"/>
        <v>576.27903664834491</v>
      </c>
      <c r="Z224" s="12">
        <f t="shared" si="136"/>
        <v>145.52489648100999</v>
      </c>
      <c r="AA224" s="12">
        <f t="shared" si="137"/>
        <v>430.75414016733498</v>
      </c>
      <c r="AB224" s="13">
        <f t="shared" si="138"/>
        <v>75495.278806446571</v>
      </c>
      <c r="AC224" s="15">
        <f t="shared" si="123"/>
        <v>0</v>
      </c>
      <c r="AD224" s="3">
        <f t="shared" si="139"/>
        <v>121.26630494952192</v>
      </c>
      <c r="AE224" s="12">
        <f t="shared" si="140"/>
        <v>615.68206492478953</v>
      </c>
      <c r="AF224" s="12">
        <f t="shared" si="141"/>
        <v>127.57924713465565</v>
      </c>
      <c r="AG224" s="12">
        <f t="shared" si="142"/>
        <v>488.10281779013394</v>
      </c>
      <c r="AH224" s="13">
        <f t="shared" si="124"/>
        <v>66074.982643769341</v>
      </c>
      <c r="AI224" s="14">
        <f t="shared" si="110"/>
        <v>1</v>
      </c>
      <c r="AJ224" s="2">
        <f t="shared" si="125"/>
        <v>209</v>
      </c>
      <c r="AK224" s="12">
        <f t="shared" si="111"/>
        <v>-58.884389042302246</v>
      </c>
      <c r="AL224" s="12">
        <f t="shared" si="112"/>
        <v>-57.562530123726305</v>
      </c>
      <c r="AM224" s="12">
        <f t="shared" si="113"/>
        <v>-1.3218589185759129</v>
      </c>
      <c r="AN224" s="12">
        <f t="shared" si="114"/>
        <v>-4096.2808157667896</v>
      </c>
      <c r="AO224" s="12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70"/>
    </row>
    <row r="225" spans="2:52" x14ac:dyDescent="0.45">
      <c r="B225" s="2">
        <v>210</v>
      </c>
      <c r="C225" s="12">
        <f t="shared" si="126"/>
        <v>674.5664539671202</v>
      </c>
      <c r="D225" s="12">
        <f t="shared" si="143"/>
        <v>211.88385662110704</v>
      </c>
      <c r="E225" s="12">
        <f t="shared" si="144"/>
        <v>462.68259734601315</v>
      </c>
      <c r="F225" s="12">
        <f t="shared" si="115"/>
        <v>84290.86005109681</v>
      </c>
      <c r="G225" s="1">
        <v>0</v>
      </c>
      <c r="H225" s="12">
        <f t="shared" si="127"/>
        <v>631.50705633609334</v>
      </c>
      <c r="I225" s="12">
        <f t="shared" si="128"/>
        <v>198.35873810952387</v>
      </c>
      <c r="J225" s="12">
        <f t="shared" si="129"/>
        <v>433.14831822656953</v>
      </c>
      <c r="K225" s="13">
        <f t="shared" si="116"/>
        <v>78910.346925582984</v>
      </c>
      <c r="L225" s="15">
        <f t="shared" si="117"/>
        <v>0</v>
      </c>
      <c r="M225" s="3">
        <f t="shared" si="118"/>
        <v>117.08707550582817</v>
      </c>
      <c r="N225" s="12">
        <f t="shared" si="119"/>
        <v>674.56645396710792</v>
      </c>
      <c r="O225" s="12">
        <f t="shared" si="130"/>
        <v>170.99893935690119</v>
      </c>
      <c r="P225" s="12">
        <f t="shared" si="131"/>
        <v>503.56751461020667</v>
      </c>
      <c r="Q225" s="13">
        <f t="shared" si="120"/>
        <v>67896.008228150269</v>
      </c>
      <c r="R225" s="14">
        <f t="shared" si="109"/>
        <v>1</v>
      </c>
      <c r="S225" s="2">
        <v>210</v>
      </c>
      <c r="T225" s="12">
        <f t="shared" si="132"/>
        <v>615.68206492481784</v>
      </c>
      <c r="U225" s="12">
        <f t="shared" si="133"/>
        <v>154.59308517929571</v>
      </c>
      <c r="V225" s="12">
        <f t="shared" si="134"/>
        <v>461.08897974552207</v>
      </c>
      <c r="W225" s="12">
        <f t="shared" si="121"/>
        <v>80196.172852930511</v>
      </c>
      <c r="X225" s="78">
        <f t="shared" si="122"/>
        <v>0</v>
      </c>
      <c r="Y225" s="12">
        <f t="shared" si="135"/>
        <v>576.27903664834491</v>
      </c>
      <c r="Z225" s="12">
        <f t="shared" si="136"/>
        <v>144.6992843790226</v>
      </c>
      <c r="AA225" s="12">
        <f t="shared" si="137"/>
        <v>431.57975226932234</v>
      </c>
      <c r="AB225" s="13">
        <f t="shared" si="138"/>
        <v>75063.699054177254</v>
      </c>
      <c r="AC225" s="15">
        <f t="shared" si="123"/>
        <v>0</v>
      </c>
      <c r="AD225" s="3">
        <f t="shared" si="139"/>
        <v>120.26630494952194</v>
      </c>
      <c r="AE225" s="12">
        <f t="shared" si="140"/>
        <v>615.68206492478953</v>
      </c>
      <c r="AF225" s="12">
        <f t="shared" si="141"/>
        <v>126.64371673389122</v>
      </c>
      <c r="AG225" s="12">
        <f t="shared" si="142"/>
        <v>489.03834819089832</v>
      </c>
      <c r="AH225" s="13">
        <f t="shared" si="124"/>
        <v>65585.944295578447</v>
      </c>
      <c r="AI225" s="14">
        <f t="shared" si="110"/>
        <v>1</v>
      </c>
      <c r="AJ225" s="2">
        <f t="shared" si="125"/>
        <v>210</v>
      </c>
      <c r="AK225" s="12">
        <f t="shared" si="111"/>
        <v>-58.884389042302359</v>
      </c>
      <c r="AL225" s="12">
        <f t="shared" si="112"/>
        <v>-57.29077144181133</v>
      </c>
      <c r="AM225" s="12">
        <f t="shared" si="113"/>
        <v>-1.5936176004910863</v>
      </c>
      <c r="AN225" s="12">
        <f t="shared" si="114"/>
        <v>-4094.6871981662989</v>
      </c>
      <c r="AO225" s="12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70"/>
    </row>
    <row r="226" spans="2:52" x14ac:dyDescent="0.45">
      <c r="B226" s="2">
        <v>211</v>
      </c>
      <c r="C226" s="12">
        <f t="shared" si="126"/>
        <v>674.5664539671202</v>
      </c>
      <c r="D226" s="12">
        <f t="shared" si="143"/>
        <v>210.72715012774202</v>
      </c>
      <c r="E226" s="12">
        <f t="shared" si="144"/>
        <v>463.83930383937815</v>
      </c>
      <c r="F226" s="12">
        <f t="shared" si="115"/>
        <v>83827.020747257426</v>
      </c>
      <c r="G226" s="1">
        <v>0</v>
      </c>
      <c r="H226" s="12">
        <f t="shared" si="127"/>
        <v>631.50705633609346</v>
      </c>
      <c r="I226" s="12">
        <f t="shared" si="128"/>
        <v>197.27586731395746</v>
      </c>
      <c r="J226" s="12">
        <f t="shared" si="129"/>
        <v>434.23118902213594</v>
      </c>
      <c r="K226" s="13">
        <f t="shared" si="116"/>
        <v>78476.115736560852</v>
      </c>
      <c r="L226" s="15">
        <f t="shared" si="117"/>
        <v>0</v>
      </c>
      <c r="M226" s="3">
        <f t="shared" si="118"/>
        <v>116.08707550582818</v>
      </c>
      <c r="N226" s="12">
        <f t="shared" si="119"/>
        <v>674.5664539671078</v>
      </c>
      <c r="O226" s="12">
        <f t="shared" si="130"/>
        <v>169.74002057037566</v>
      </c>
      <c r="P226" s="12">
        <f t="shared" si="131"/>
        <v>504.82643339673211</v>
      </c>
      <c r="Q226" s="13">
        <f t="shared" si="120"/>
        <v>67391.181794753531</v>
      </c>
      <c r="R226" s="14">
        <f t="shared" si="109"/>
        <v>1</v>
      </c>
      <c r="S226" s="2">
        <v>211</v>
      </c>
      <c r="T226" s="12">
        <f t="shared" si="132"/>
        <v>615.68206492481795</v>
      </c>
      <c r="U226" s="12">
        <f t="shared" si="133"/>
        <v>153.70933130145013</v>
      </c>
      <c r="V226" s="12">
        <f t="shared" si="134"/>
        <v>461.97273362336779</v>
      </c>
      <c r="W226" s="12">
        <f t="shared" si="121"/>
        <v>79734.200119307148</v>
      </c>
      <c r="X226" s="78">
        <f t="shared" si="122"/>
        <v>0</v>
      </c>
      <c r="Y226" s="12">
        <f t="shared" si="135"/>
        <v>576.27903664834491</v>
      </c>
      <c r="Z226" s="12">
        <f t="shared" si="136"/>
        <v>143.87208985383973</v>
      </c>
      <c r="AA226" s="12">
        <f t="shared" si="137"/>
        <v>432.40694679450519</v>
      </c>
      <c r="AB226" s="13">
        <f t="shared" si="138"/>
        <v>74631.292107382746</v>
      </c>
      <c r="AC226" s="15">
        <f t="shared" si="123"/>
        <v>0</v>
      </c>
      <c r="AD226" s="3">
        <f t="shared" si="139"/>
        <v>119.26630494952197</v>
      </c>
      <c r="AE226" s="12">
        <f t="shared" si="140"/>
        <v>615.68206492478942</v>
      </c>
      <c r="AF226" s="12">
        <f t="shared" si="141"/>
        <v>125.70639323319202</v>
      </c>
      <c r="AG226" s="12">
        <f t="shared" si="142"/>
        <v>489.97567169159743</v>
      </c>
      <c r="AH226" s="13">
        <f t="shared" si="124"/>
        <v>65095.968623886853</v>
      </c>
      <c r="AI226" s="14">
        <f t="shared" si="110"/>
        <v>1</v>
      </c>
      <c r="AJ226" s="2">
        <f t="shared" si="125"/>
        <v>211</v>
      </c>
      <c r="AK226" s="12">
        <f t="shared" si="111"/>
        <v>-58.884389042302246</v>
      </c>
      <c r="AL226" s="12">
        <f t="shared" si="112"/>
        <v>-57.017818826291887</v>
      </c>
      <c r="AM226" s="12">
        <f t="shared" si="113"/>
        <v>-1.8665702160103592</v>
      </c>
      <c r="AN226" s="12">
        <f t="shared" si="114"/>
        <v>-4092.8206279502774</v>
      </c>
      <c r="AO226" s="12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70"/>
    </row>
    <row r="227" spans="2:52" x14ac:dyDescent="0.45">
      <c r="B227" s="2">
        <v>212</v>
      </c>
      <c r="C227" s="12">
        <f t="shared" si="126"/>
        <v>674.5664539671202</v>
      </c>
      <c r="D227" s="12">
        <f t="shared" si="143"/>
        <v>209.5675518681436</v>
      </c>
      <c r="E227" s="12">
        <f t="shared" si="144"/>
        <v>464.9989020989766</v>
      </c>
      <c r="F227" s="12">
        <f t="shared" si="115"/>
        <v>83362.021845158451</v>
      </c>
      <c r="G227" s="1">
        <v>0</v>
      </c>
      <c r="H227" s="12">
        <f t="shared" si="127"/>
        <v>631.50705633609346</v>
      </c>
      <c r="I227" s="12">
        <f t="shared" si="128"/>
        <v>196.19028934140215</v>
      </c>
      <c r="J227" s="12">
        <f t="shared" si="129"/>
        <v>435.31676699469136</v>
      </c>
      <c r="K227" s="13">
        <f t="shared" si="116"/>
        <v>78040.798969566167</v>
      </c>
      <c r="L227" s="15">
        <f t="shared" si="117"/>
        <v>0</v>
      </c>
      <c r="M227" s="3">
        <f t="shared" si="118"/>
        <v>115.08707550582822</v>
      </c>
      <c r="N227" s="12">
        <f t="shared" si="119"/>
        <v>674.56645396710758</v>
      </c>
      <c r="O227" s="12">
        <f t="shared" si="130"/>
        <v>168.47795448688382</v>
      </c>
      <c r="P227" s="12">
        <f t="shared" si="131"/>
        <v>506.08849948022379</v>
      </c>
      <c r="Q227" s="13">
        <f t="shared" si="120"/>
        <v>66885.093295273313</v>
      </c>
      <c r="R227" s="14">
        <f t="shared" si="109"/>
        <v>1</v>
      </c>
      <c r="S227" s="2">
        <v>212</v>
      </c>
      <c r="T227" s="12">
        <f t="shared" si="132"/>
        <v>615.68206492481806</v>
      </c>
      <c r="U227" s="12">
        <f t="shared" si="133"/>
        <v>152.82388356200536</v>
      </c>
      <c r="V227" s="12">
        <f t="shared" si="134"/>
        <v>462.85818136281262</v>
      </c>
      <c r="W227" s="12">
        <f t="shared" si="121"/>
        <v>79271.341937944337</v>
      </c>
      <c r="X227" s="78">
        <f t="shared" si="122"/>
        <v>0</v>
      </c>
      <c r="Y227" s="12">
        <f t="shared" si="135"/>
        <v>576.27903664834503</v>
      </c>
      <c r="Z227" s="12">
        <f t="shared" si="136"/>
        <v>143.04330987248358</v>
      </c>
      <c r="AA227" s="12">
        <f t="shared" si="137"/>
        <v>433.23572677586145</v>
      </c>
      <c r="AB227" s="13">
        <f t="shared" si="138"/>
        <v>74198.056380606882</v>
      </c>
      <c r="AC227" s="15">
        <f t="shared" si="123"/>
        <v>0</v>
      </c>
      <c r="AD227" s="3">
        <f t="shared" si="139"/>
        <v>118.26630494952197</v>
      </c>
      <c r="AE227" s="12">
        <f t="shared" si="140"/>
        <v>615.68206492478942</v>
      </c>
      <c r="AF227" s="12">
        <f t="shared" si="141"/>
        <v>124.76727319578313</v>
      </c>
      <c r="AG227" s="12">
        <f t="shared" si="142"/>
        <v>490.91479172900631</v>
      </c>
      <c r="AH227" s="13">
        <f t="shared" si="124"/>
        <v>64605.05383215785</v>
      </c>
      <c r="AI227" s="14">
        <f t="shared" si="110"/>
        <v>1</v>
      </c>
      <c r="AJ227" s="2">
        <f t="shared" si="125"/>
        <v>212</v>
      </c>
      <c r="AK227" s="12">
        <f t="shared" si="111"/>
        <v>-58.884389042302132</v>
      </c>
      <c r="AL227" s="12">
        <f t="shared" si="112"/>
        <v>-56.743668306138233</v>
      </c>
      <c r="AM227" s="12">
        <f t="shared" si="113"/>
        <v>-2.1407207361639848</v>
      </c>
      <c r="AN227" s="12">
        <f t="shared" si="114"/>
        <v>-4090.6799072141148</v>
      </c>
      <c r="AO227" s="12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70"/>
    </row>
    <row r="228" spans="2:52" x14ac:dyDescent="0.45">
      <c r="B228" s="2">
        <v>213</v>
      </c>
      <c r="C228" s="12">
        <f t="shared" si="126"/>
        <v>674.5664539671202</v>
      </c>
      <c r="D228" s="12">
        <f t="shared" si="143"/>
        <v>208.40505461289612</v>
      </c>
      <c r="E228" s="12">
        <f t="shared" si="144"/>
        <v>466.16139935422405</v>
      </c>
      <c r="F228" s="12">
        <f t="shared" si="115"/>
        <v>82895.860445804225</v>
      </c>
      <c r="G228" s="1">
        <v>0</v>
      </c>
      <c r="H228" s="12">
        <f t="shared" si="127"/>
        <v>631.50705633609357</v>
      </c>
      <c r="I228" s="12">
        <f t="shared" si="128"/>
        <v>195.10199742391544</v>
      </c>
      <c r="J228" s="12">
        <f t="shared" si="129"/>
        <v>436.40505891217805</v>
      </c>
      <c r="K228" s="13">
        <f t="shared" si="116"/>
        <v>77604.393910653991</v>
      </c>
      <c r="L228" s="15">
        <f t="shared" si="117"/>
        <v>0</v>
      </c>
      <c r="M228" s="3">
        <f t="shared" si="118"/>
        <v>114.08707550582825</v>
      </c>
      <c r="N228" s="12">
        <f t="shared" si="119"/>
        <v>674.56645396710758</v>
      </c>
      <c r="O228" s="12">
        <f t="shared" si="130"/>
        <v>167.21273323818329</v>
      </c>
      <c r="P228" s="12">
        <f t="shared" si="131"/>
        <v>507.35372072892426</v>
      </c>
      <c r="Q228" s="13">
        <f t="shared" si="120"/>
        <v>66377.739574544394</v>
      </c>
      <c r="R228" s="14">
        <f t="shared" si="109"/>
        <v>1</v>
      </c>
      <c r="S228" s="2">
        <v>213</v>
      </c>
      <c r="T228" s="12">
        <f t="shared" si="132"/>
        <v>615.68206492481806</v>
      </c>
      <c r="U228" s="12">
        <f t="shared" si="133"/>
        <v>151.9367387143933</v>
      </c>
      <c r="V228" s="12">
        <f t="shared" si="134"/>
        <v>463.74532621042471</v>
      </c>
      <c r="W228" s="12">
        <f t="shared" si="121"/>
        <v>78807.596611733912</v>
      </c>
      <c r="X228" s="78">
        <f t="shared" si="122"/>
        <v>0</v>
      </c>
      <c r="Y228" s="12">
        <f t="shared" si="135"/>
        <v>576.27903664834503</v>
      </c>
      <c r="Z228" s="12">
        <f t="shared" si="136"/>
        <v>142.21294139616319</v>
      </c>
      <c r="AA228" s="12">
        <f t="shared" si="137"/>
        <v>434.06609525218187</v>
      </c>
      <c r="AB228" s="13">
        <f t="shared" si="138"/>
        <v>73763.990285354696</v>
      </c>
      <c r="AC228" s="15">
        <f t="shared" si="123"/>
        <v>0</v>
      </c>
      <c r="AD228" s="3">
        <f t="shared" si="139"/>
        <v>117.26630494952197</v>
      </c>
      <c r="AE228" s="12">
        <f t="shared" si="140"/>
        <v>615.68206492478953</v>
      </c>
      <c r="AF228" s="12">
        <f t="shared" si="141"/>
        <v>123.82635317830254</v>
      </c>
      <c r="AG228" s="12">
        <f t="shared" si="142"/>
        <v>491.85571174648703</v>
      </c>
      <c r="AH228" s="13">
        <f t="shared" si="124"/>
        <v>64113.198120411362</v>
      </c>
      <c r="AI228" s="14">
        <f t="shared" si="110"/>
        <v>1</v>
      </c>
      <c r="AJ228" s="2">
        <f t="shared" si="125"/>
        <v>213</v>
      </c>
      <c r="AK228" s="12">
        <f t="shared" si="111"/>
        <v>-58.884389042302132</v>
      </c>
      <c r="AL228" s="12">
        <f t="shared" si="112"/>
        <v>-56.468315898502823</v>
      </c>
      <c r="AM228" s="12">
        <f t="shared" si="113"/>
        <v>-2.4160731437993377</v>
      </c>
      <c r="AN228" s="12">
        <f t="shared" si="114"/>
        <v>-4088.2638340703124</v>
      </c>
      <c r="AO228" s="12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70"/>
    </row>
    <row r="229" spans="2:52" x14ac:dyDescent="0.45">
      <c r="B229" s="2">
        <v>214</v>
      </c>
      <c r="C229" s="12">
        <f t="shared" si="126"/>
        <v>674.5664539671202</v>
      </c>
      <c r="D229" s="12">
        <f t="shared" si="143"/>
        <v>207.23965111451056</v>
      </c>
      <c r="E229" s="12">
        <f t="shared" si="144"/>
        <v>467.3268028526096</v>
      </c>
      <c r="F229" s="12">
        <f t="shared" si="115"/>
        <v>82428.533642951617</v>
      </c>
      <c r="G229" s="1">
        <v>0</v>
      </c>
      <c r="H229" s="12">
        <f t="shared" si="127"/>
        <v>631.50705633609357</v>
      </c>
      <c r="I229" s="12">
        <f t="shared" si="128"/>
        <v>194.01098477663498</v>
      </c>
      <c r="J229" s="12">
        <f t="shared" si="129"/>
        <v>437.49607155945858</v>
      </c>
      <c r="K229" s="13">
        <f t="shared" si="116"/>
        <v>77166.897839094527</v>
      </c>
      <c r="L229" s="15">
        <f t="shared" si="117"/>
        <v>0</v>
      </c>
      <c r="M229" s="3">
        <f t="shared" si="118"/>
        <v>113.08707550582824</v>
      </c>
      <c r="N229" s="12">
        <f t="shared" si="119"/>
        <v>674.56645396710769</v>
      </c>
      <c r="O229" s="12">
        <f t="shared" si="130"/>
        <v>165.944348936361</v>
      </c>
      <c r="P229" s="12">
        <f t="shared" si="131"/>
        <v>508.6221050307467</v>
      </c>
      <c r="Q229" s="13">
        <f t="shared" si="120"/>
        <v>65869.117469513643</v>
      </c>
      <c r="R229" s="14">
        <f>+IF(M229&lt;1,M229,B230-B229)</f>
        <v>1</v>
      </c>
      <c r="S229" s="2">
        <v>214</v>
      </c>
      <c r="T229" s="12">
        <f t="shared" si="132"/>
        <v>615.68206492481795</v>
      </c>
      <c r="U229" s="12">
        <f t="shared" si="133"/>
        <v>151.04789350582331</v>
      </c>
      <c r="V229" s="12">
        <f t="shared" si="134"/>
        <v>464.63417141899458</v>
      </c>
      <c r="W229" s="12">
        <f t="shared" si="121"/>
        <v>78342.962440314921</v>
      </c>
      <c r="X229" s="78">
        <f t="shared" si="122"/>
        <v>0</v>
      </c>
      <c r="Y229" s="12">
        <f t="shared" si="135"/>
        <v>576.27903664834491</v>
      </c>
      <c r="Z229" s="12">
        <f t="shared" si="136"/>
        <v>141.38098138026317</v>
      </c>
      <c r="AA229" s="12">
        <f t="shared" si="137"/>
        <v>434.89805526808169</v>
      </c>
      <c r="AB229" s="13">
        <f t="shared" si="138"/>
        <v>73329.092230086608</v>
      </c>
      <c r="AC229" s="15">
        <f t="shared" si="123"/>
        <v>0</v>
      </c>
      <c r="AD229" s="3">
        <f t="shared" si="139"/>
        <v>116.266304949522</v>
      </c>
      <c r="AE229" s="12">
        <f t="shared" si="140"/>
        <v>615.68206492478942</v>
      </c>
      <c r="AF229" s="12">
        <f t="shared" si="141"/>
        <v>122.88362973078844</v>
      </c>
      <c r="AG229" s="12">
        <f t="shared" si="142"/>
        <v>492.79843519400094</v>
      </c>
      <c r="AH229" s="13">
        <f t="shared" si="124"/>
        <v>63620.399685217359</v>
      </c>
      <c r="AI229" s="14">
        <f t="shared" si="110"/>
        <v>1</v>
      </c>
      <c r="AJ229" s="2">
        <f t="shared" si="125"/>
        <v>214</v>
      </c>
      <c r="AK229" s="12">
        <f t="shared" si="111"/>
        <v>-58.884389042302246</v>
      </c>
      <c r="AL229" s="12">
        <f t="shared" si="112"/>
        <v>-56.191757608687254</v>
      </c>
      <c r="AM229" s="12">
        <f t="shared" si="113"/>
        <v>-2.6926314336150199</v>
      </c>
      <c r="AN229" s="12">
        <f t="shared" si="114"/>
        <v>-4085.5712026366964</v>
      </c>
      <c r="AO229" s="12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70"/>
    </row>
    <row r="230" spans="2:52" x14ac:dyDescent="0.45">
      <c r="B230" s="2">
        <v>215</v>
      </c>
      <c r="C230" s="12">
        <f t="shared" si="126"/>
        <v>674.5664539671202</v>
      </c>
      <c r="D230" s="12">
        <f t="shared" si="143"/>
        <v>206.07133410737907</v>
      </c>
      <c r="E230" s="12">
        <f t="shared" si="144"/>
        <v>468.49511985974112</v>
      </c>
      <c r="F230" s="12">
        <f t="shared" si="115"/>
        <v>81960.038523091876</v>
      </c>
      <c r="G230" s="1">
        <v>0</v>
      </c>
      <c r="H230" s="12">
        <f t="shared" si="127"/>
        <v>631.50705633609346</v>
      </c>
      <c r="I230" s="12">
        <f t="shared" si="128"/>
        <v>192.91724459773633</v>
      </c>
      <c r="J230" s="12">
        <f t="shared" si="129"/>
        <v>438.58981173835713</v>
      </c>
      <c r="K230" s="13">
        <f t="shared" si="116"/>
        <v>76728.308027356165</v>
      </c>
      <c r="L230" s="15">
        <f t="shared" si="117"/>
        <v>0</v>
      </c>
      <c r="M230" s="3">
        <f t="shared" si="118"/>
        <v>112.08707550582818</v>
      </c>
      <c r="N230" s="12">
        <f t="shared" si="119"/>
        <v>674.5664539671078</v>
      </c>
      <c r="O230" s="12">
        <f t="shared" si="130"/>
        <v>164.6727936737841</v>
      </c>
      <c r="P230" s="12">
        <f t="shared" si="131"/>
        <v>509.89366029332371</v>
      </c>
      <c r="Q230" s="13">
        <f t="shared" si="120"/>
        <v>65359.223809220319</v>
      </c>
      <c r="R230" s="14">
        <f>+IF(M230&lt;1,M230,B231-B230)</f>
        <v>1</v>
      </c>
      <c r="S230" s="2">
        <v>215</v>
      </c>
      <c r="T230" s="12">
        <f t="shared" si="132"/>
        <v>615.68206492481795</v>
      </c>
      <c r="U230" s="12">
        <f t="shared" si="133"/>
        <v>150.15734467727026</v>
      </c>
      <c r="V230" s="12">
        <f t="shared" si="134"/>
        <v>465.52472024754763</v>
      </c>
      <c r="W230" s="12">
        <f t="shared" si="121"/>
        <v>77877.437720067377</v>
      </c>
      <c r="X230" s="78">
        <f t="shared" si="122"/>
        <v>0</v>
      </c>
      <c r="Y230" s="12">
        <f t="shared" si="135"/>
        <v>576.27903664834491</v>
      </c>
      <c r="Z230" s="12">
        <f t="shared" si="136"/>
        <v>140.54742677433265</v>
      </c>
      <c r="AA230" s="12">
        <f t="shared" si="137"/>
        <v>435.73160987401218</v>
      </c>
      <c r="AB230" s="13">
        <f t="shared" si="138"/>
        <v>72893.360620212596</v>
      </c>
      <c r="AC230" s="15">
        <f t="shared" si="123"/>
        <v>0</v>
      </c>
      <c r="AD230" s="3">
        <f t="shared" si="139"/>
        <v>115.26630494952204</v>
      </c>
      <c r="AE230" s="12">
        <f t="shared" si="140"/>
        <v>615.68206492478919</v>
      </c>
      <c r="AF230" s="12">
        <f t="shared" si="141"/>
        <v>121.93909939666659</v>
      </c>
      <c r="AG230" s="12">
        <f t="shared" si="142"/>
        <v>493.74296552812262</v>
      </c>
      <c r="AH230" s="13">
        <f t="shared" si="124"/>
        <v>63126.656719689236</v>
      </c>
      <c r="AI230" s="14">
        <f>+IF(AD230&lt;1,AD230,S231-S230)</f>
        <v>1</v>
      </c>
      <c r="AJ230" s="2">
        <f t="shared" si="125"/>
        <v>215</v>
      </c>
      <c r="AK230" s="12">
        <f t="shared" si="111"/>
        <v>-58.884389042302246</v>
      </c>
      <c r="AL230" s="12">
        <f t="shared" si="112"/>
        <v>-55.913989430108813</v>
      </c>
      <c r="AM230" s="12">
        <f t="shared" si="113"/>
        <v>-2.9703996121934892</v>
      </c>
      <c r="AN230" s="12">
        <f t="shared" si="114"/>
        <v>-4082.6008030244993</v>
      </c>
      <c r="AO230" s="12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70"/>
    </row>
    <row r="231" spans="2:52" x14ac:dyDescent="0.45">
      <c r="B231" s="2">
        <v>216</v>
      </c>
      <c r="C231" s="12">
        <f t="shared" si="126"/>
        <v>674.5664539671202</v>
      </c>
      <c r="D231" s="12">
        <f t="shared" si="143"/>
        <v>204.90009630772968</v>
      </c>
      <c r="E231" s="12">
        <f t="shared" si="144"/>
        <v>469.66635765939048</v>
      </c>
      <c r="F231" s="12">
        <f t="shared" si="115"/>
        <v>81490.372165432491</v>
      </c>
      <c r="G231" s="1">
        <v>0</v>
      </c>
      <c r="H231" s="12">
        <f t="shared" si="127"/>
        <v>631.50705633609346</v>
      </c>
      <c r="I231" s="12">
        <f t="shared" si="128"/>
        <v>191.8207700683904</v>
      </c>
      <c r="J231" s="12">
        <f t="shared" si="129"/>
        <v>439.68628626770305</v>
      </c>
      <c r="K231" s="13">
        <f t="shared" si="116"/>
        <v>76288.621741088456</v>
      </c>
      <c r="L231" s="15">
        <f t="shared" si="117"/>
        <v>0</v>
      </c>
      <c r="M231" s="3">
        <f t="shared" si="118"/>
        <v>111.08707550582824</v>
      </c>
      <c r="N231" s="12">
        <f t="shared" si="119"/>
        <v>674.56645396710758</v>
      </c>
      <c r="O231" s="12">
        <f t="shared" si="130"/>
        <v>163.39805952305079</v>
      </c>
      <c r="P231" s="12">
        <f t="shared" si="131"/>
        <v>511.16839444405679</v>
      </c>
      <c r="Q231" s="13">
        <f t="shared" si="120"/>
        <v>64848.05541477626</v>
      </c>
      <c r="R231" s="14">
        <f t="shared" si="109"/>
        <v>1</v>
      </c>
      <c r="S231" s="2">
        <v>216</v>
      </c>
      <c r="T231" s="12">
        <f t="shared" si="132"/>
        <v>615.68206492481806</v>
      </c>
      <c r="U231" s="12">
        <f t="shared" si="133"/>
        <v>149.26508896346246</v>
      </c>
      <c r="V231" s="12">
        <f t="shared" si="134"/>
        <v>466.41697596135555</v>
      </c>
      <c r="W231" s="12">
        <f t="shared" si="121"/>
        <v>77411.020744106019</v>
      </c>
      <c r="X231" s="78">
        <f t="shared" si="122"/>
        <v>0</v>
      </c>
      <c r="Y231" s="12">
        <f t="shared" si="135"/>
        <v>576.27903664834491</v>
      </c>
      <c r="Z231" s="12">
        <f t="shared" si="136"/>
        <v>139.71227452207413</v>
      </c>
      <c r="AA231" s="12">
        <f t="shared" si="137"/>
        <v>436.5667621262707</v>
      </c>
      <c r="AB231" s="13">
        <f t="shared" si="138"/>
        <v>72456.793858086327</v>
      </c>
      <c r="AC231" s="15">
        <f t="shared" si="123"/>
        <v>0</v>
      </c>
      <c r="AD231" s="3">
        <f t="shared" si="139"/>
        <v>114.26630494952194</v>
      </c>
      <c r="AE231" s="12">
        <f t="shared" si="140"/>
        <v>615.68206492478964</v>
      </c>
      <c r="AF231" s="12">
        <f t="shared" si="141"/>
        <v>120.9927587127377</v>
      </c>
      <c r="AG231" s="12">
        <f t="shared" si="142"/>
        <v>494.68930621205192</v>
      </c>
      <c r="AH231" s="13">
        <f t="shared" si="124"/>
        <v>62631.967413477185</v>
      </c>
      <c r="AI231" s="14">
        <f t="shared" si="110"/>
        <v>1</v>
      </c>
      <c r="AJ231" s="2">
        <f t="shared" si="125"/>
        <v>216</v>
      </c>
      <c r="AK231" s="12">
        <f t="shared" si="111"/>
        <v>-58.884389042302132</v>
      </c>
      <c r="AL231" s="12">
        <f t="shared" si="112"/>
        <v>-55.635007344267223</v>
      </c>
      <c r="AM231" s="12">
        <f t="shared" si="113"/>
        <v>-3.2493816980349379</v>
      </c>
      <c r="AN231" s="12">
        <f t="shared" si="114"/>
        <v>-4079.3514213264716</v>
      </c>
      <c r="AO231" s="12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70"/>
    </row>
    <row r="232" spans="2:52" x14ac:dyDescent="0.45">
      <c r="B232" s="2">
        <v>217</v>
      </c>
      <c r="C232" s="12">
        <f t="shared" si="126"/>
        <v>674.5664539671202</v>
      </c>
      <c r="D232" s="12">
        <f t="shared" si="143"/>
        <v>203.72593041358118</v>
      </c>
      <c r="E232" s="12">
        <f t="shared" si="144"/>
        <v>470.84052355353896</v>
      </c>
      <c r="F232" s="12">
        <f t="shared" si="115"/>
        <v>81019.531641878959</v>
      </c>
      <c r="G232" s="1">
        <v>0</v>
      </c>
      <c r="H232" s="12">
        <f t="shared" si="127"/>
        <v>631.50705633609346</v>
      </c>
      <c r="I232" s="12">
        <f t="shared" si="128"/>
        <v>190.72155435272114</v>
      </c>
      <c r="J232" s="12">
        <f t="shared" si="129"/>
        <v>440.78550198337234</v>
      </c>
      <c r="K232" s="13">
        <f t="shared" si="116"/>
        <v>75847.83623910509</v>
      </c>
      <c r="L232" s="15">
        <f t="shared" si="117"/>
        <v>0</v>
      </c>
      <c r="M232" s="3">
        <f t="shared" si="118"/>
        <v>110.08707550582822</v>
      </c>
      <c r="N232" s="12">
        <f t="shared" si="119"/>
        <v>674.56645396710758</v>
      </c>
      <c r="O232" s="12">
        <f t="shared" si="130"/>
        <v>162.12013853694066</v>
      </c>
      <c r="P232" s="12">
        <f t="shared" si="131"/>
        <v>512.44631543016692</v>
      </c>
      <c r="Q232" s="13">
        <f t="shared" si="120"/>
        <v>64335.609099346089</v>
      </c>
      <c r="R232" s="14">
        <f t="shared" si="109"/>
        <v>1</v>
      </c>
      <c r="S232" s="2">
        <v>217</v>
      </c>
      <c r="T232" s="12">
        <f t="shared" si="132"/>
        <v>615.68206492481806</v>
      </c>
      <c r="U232" s="12">
        <f t="shared" si="133"/>
        <v>148.37112309286985</v>
      </c>
      <c r="V232" s="12">
        <f t="shared" si="134"/>
        <v>467.31094183194818</v>
      </c>
      <c r="W232" s="12">
        <f t="shared" si="121"/>
        <v>76943.709802274068</v>
      </c>
      <c r="X232" s="78">
        <f t="shared" si="122"/>
        <v>0</v>
      </c>
      <c r="Y232" s="12">
        <f t="shared" si="135"/>
        <v>576.27903664834491</v>
      </c>
      <c r="Z232" s="12">
        <f t="shared" si="136"/>
        <v>138.87552156133211</v>
      </c>
      <c r="AA232" s="12">
        <f t="shared" si="137"/>
        <v>437.40351508701275</v>
      </c>
      <c r="AB232" s="13">
        <f t="shared" si="138"/>
        <v>72019.390342999308</v>
      </c>
      <c r="AC232" s="15">
        <f t="shared" si="123"/>
        <v>0</v>
      </c>
      <c r="AD232" s="3">
        <f t="shared" si="139"/>
        <v>113.26630494952205</v>
      </c>
      <c r="AE232" s="12">
        <f t="shared" si="140"/>
        <v>615.68206492478907</v>
      </c>
      <c r="AF232" s="12">
        <f t="shared" si="141"/>
        <v>120.0446042091646</v>
      </c>
      <c r="AG232" s="12">
        <f t="shared" si="142"/>
        <v>495.63746071562446</v>
      </c>
      <c r="AH232" s="13">
        <f t="shared" si="124"/>
        <v>62136.32995276156</v>
      </c>
      <c r="AI232" s="14">
        <f t="shared" si="110"/>
        <v>1</v>
      </c>
      <c r="AJ232" s="2">
        <f t="shared" si="125"/>
        <v>217</v>
      </c>
      <c r="AK232" s="12">
        <f t="shared" si="111"/>
        <v>-58.884389042302132</v>
      </c>
      <c r="AL232" s="12">
        <f t="shared" si="112"/>
        <v>-55.35480732071133</v>
      </c>
      <c r="AM232" s="12">
        <f t="shared" si="113"/>
        <v>-3.5295817215907732</v>
      </c>
      <c r="AN232" s="12">
        <f t="shared" si="114"/>
        <v>-4075.8218396048906</v>
      </c>
      <c r="AO232" s="12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70"/>
    </row>
    <row r="233" spans="2:52" x14ac:dyDescent="0.45">
      <c r="B233" s="2">
        <v>218</v>
      </c>
      <c r="C233" s="12">
        <f t="shared" si="126"/>
        <v>674.5664539671202</v>
      </c>
      <c r="D233" s="12">
        <f t="shared" si="143"/>
        <v>202.5488291046974</v>
      </c>
      <c r="E233" s="12">
        <f t="shared" si="144"/>
        <v>472.01762486242285</v>
      </c>
      <c r="F233" s="12">
        <f t="shared" si="115"/>
        <v>80547.51401701654</v>
      </c>
      <c r="G233" s="1">
        <v>0</v>
      </c>
      <c r="H233" s="12">
        <f t="shared" si="127"/>
        <v>631.50705633609334</v>
      </c>
      <c r="I233" s="12">
        <f t="shared" si="128"/>
        <v>189.61959059776274</v>
      </c>
      <c r="J233" s="12">
        <f t="shared" si="129"/>
        <v>441.88746573833066</v>
      </c>
      <c r="K233" s="13">
        <f t="shared" si="116"/>
        <v>75405.948773366763</v>
      </c>
      <c r="L233" s="15">
        <f t="shared" si="117"/>
        <v>0</v>
      </c>
      <c r="M233" s="3">
        <f t="shared" si="118"/>
        <v>109.08707550582817</v>
      </c>
      <c r="N233" s="12">
        <f t="shared" si="119"/>
        <v>674.56645396710792</v>
      </c>
      <c r="O233" s="12">
        <f t="shared" si="130"/>
        <v>160.83902274836524</v>
      </c>
      <c r="P233" s="12">
        <f t="shared" si="131"/>
        <v>513.72743121874271</v>
      </c>
      <c r="Q233" s="13">
        <f t="shared" si="120"/>
        <v>63821.881668127346</v>
      </c>
      <c r="R233" s="14">
        <f t="shared" si="109"/>
        <v>1</v>
      </c>
      <c r="S233" s="2">
        <v>218</v>
      </c>
      <c r="T233" s="12">
        <f t="shared" si="132"/>
        <v>615.68206492481806</v>
      </c>
      <c r="U233" s="12">
        <f t="shared" si="133"/>
        <v>147.47544378769194</v>
      </c>
      <c r="V233" s="12">
        <f t="shared" si="134"/>
        <v>468.20662113712609</v>
      </c>
      <c r="W233" s="12">
        <f t="shared" si="121"/>
        <v>76475.503181136941</v>
      </c>
      <c r="X233" s="78">
        <f t="shared" si="122"/>
        <v>0</v>
      </c>
      <c r="Y233" s="12">
        <f t="shared" si="135"/>
        <v>576.27903664834491</v>
      </c>
      <c r="Z233" s="12">
        <f t="shared" si="136"/>
        <v>138.037164824082</v>
      </c>
      <c r="AA233" s="12">
        <f t="shared" si="137"/>
        <v>438.24187182426294</v>
      </c>
      <c r="AB233" s="13">
        <f t="shared" si="138"/>
        <v>71581.148471175038</v>
      </c>
      <c r="AC233" s="15">
        <f t="shared" si="123"/>
        <v>0</v>
      </c>
      <c r="AD233" s="3">
        <f t="shared" si="139"/>
        <v>112.26630494952205</v>
      </c>
      <c r="AE233" s="12">
        <f t="shared" si="140"/>
        <v>615.68206492478919</v>
      </c>
      <c r="AF233" s="12">
        <f t="shared" si="141"/>
        <v>119.09463240945965</v>
      </c>
      <c r="AG233" s="12">
        <f t="shared" si="142"/>
        <v>496.58743251532951</v>
      </c>
      <c r="AH233" s="13">
        <f t="shared" si="124"/>
        <v>61639.742520246233</v>
      </c>
      <c r="AI233" s="14">
        <f t="shared" si="110"/>
        <v>1</v>
      </c>
      <c r="AJ233" s="2">
        <f t="shared" si="125"/>
        <v>218</v>
      </c>
      <c r="AK233" s="12">
        <f t="shared" si="111"/>
        <v>-58.884389042302132</v>
      </c>
      <c r="AL233" s="12">
        <f t="shared" si="112"/>
        <v>-55.07338531700546</v>
      </c>
      <c r="AM233" s="12">
        <f t="shared" si="113"/>
        <v>-3.8110037252967572</v>
      </c>
      <c r="AN233" s="12">
        <f t="shared" si="114"/>
        <v>-4072.0108358795987</v>
      </c>
      <c r="AO233" s="12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70"/>
    </row>
    <row r="234" spans="2:52" x14ac:dyDescent="0.45">
      <c r="B234" s="2">
        <v>219</v>
      </c>
      <c r="C234" s="12">
        <f t="shared" si="126"/>
        <v>674.56645396712031</v>
      </c>
      <c r="D234" s="12">
        <f t="shared" si="143"/>
        <v>201.3687850425413</v>
      </c>
      <c r="E234" s="12">
        <f t="shared" si="144"/>
        <v>473.19766892457898</v>
      </c>
      <c r="F234" s="12">
        <f t="shared" si="115"/>
        <v>80074.316348091961</v>
      </c>
      <c r="G234" s="1">
        <v>0</v>
      </c>
      <c r="H234" s="12">
        <f t="shared" si="127"/>
        <v>631.50705633609357</v>
      </c>
      <c r="I234" s="12">
        <f t="shared" si="128"/>
        <v>188.51487193341691</v>
      </c>
      <c r="J234" s="12">
        <f t="shared" si="129"/>
        <v>442.99218440267657</v>
      </c>
      <c r="K234" s="13">
        <f t="shared" si="116"/>
        <v>74962.95658896408</v>
      </c>
      <c r="L234" s="15">
        <f t="shared" si="117"/>
        <v>0</v>
      </c>
      <c r="M234" s="3">
        <f t="shared" si="118"/>
        <v>108.08707550582815</v>
      </c>
      <c r="N234" s="12">
        <f t="shared" si="119"/>
        <v>674.5664539671078</v>
      </c>
      <c r="O234" s="12">
        <f t="shared" si="130"/>
        <v>159.55470417031839</v>
      </c>
      <c r="P234" s="12">
        <f t="shared" si="131"/>
        <v>515.01174979678945</v>
      </c>
      <c r="Q234" s="13">
        <f t="shared" si="120"/>
        <v>63306.869918330558</v>
      </c>
      <c r="R234" s="14">
        <f t="shared" si="109"/>
        <v>1</v>
      </c>
      <c r="S234" s="2">
        <v>219</v>
      </c>
      <c r="T234" s="12">
        <f t="shared" si="132"/>
        <v>615.68206492481784</v>
      </c>
      <c r="U234" s="12">
        <f t="shared" si="133"/>
        <v>146.5780477638458</v>
      </c>
      <c r="V234" s="12">
        <f t="shared" si="134"/>
        <v>469.10401716097203</v>
      </c>
      <c r="W234" s="12">
        <f t="shared" si="121"/>
        <v>76006.399163975962</v>
      </c>
      <c r="X234" s="78">
        <f t="shared" si="122"/>
        <v>0</v>
      </c>
      <c r="Y234" s="12">
        <f t="shared" si="135"/>
        <v>576.2790366483448</v>
      </c>
      <c r="Z234" s="12">
        <f t="shared" si="136"/>
        <v>137.19720123641881</v>
      </c>
      <c r="AA234" s="12">
        <f t="shared" si="137"/>
        <v>439.08183541192597</v>
      </c>
      <c r="AB234" s="13">
        <f t="shared" si="138"/>
        <v>71142.066635763113</v>
      </c>
      <c r="AC234" s="15">
        <f t="shared" si="123"/>
        <v>0</v>
      </c>
      <c r="AD234" s="3">
        <f t="shared" si="139"/>
        <v>111.26630494952208</v>
      </c>
      <c r="AE234" s="12">
        <f t="shared" si="140"/>
        <v>615.68206492478896</v>
      </c>
      <c r="AF234" s="12">
        <f t="shared" si="141"/>
        <v>118.14283983047194</v>
      </c>
      <c r="AG234" s="12">
        <f t="shared" si="142"/>
        <v>497.53922509431703</v>
      </c>
      <c r="AH234" s="13">
        <f t="shared" si="124"/>
        <v>61142.203295151914</v>
      </c>
      <c r="AI234" s="14">
        <f t="shared" si="110"/>
        <v>1</v>
      </c>
      <c r="AJ234" s="2">
        <f t="shared" si="125"/>
        <v>219</v>
      </c>
      <c r="AK234" s="12">
        <f t="shared" si="111"/>
        <v>-58.884389042302473</v>
      </c>
      <c r="AL234" s="12">
        <f t="shared" si="112"/>
        <v>-54.790737278695502</v>
      </c>
      <c r="AM234" s="12">
        <f t="shared" si="113"/>
        <v>-4.0936517636069425</v>
      </c>
      <c r="AN234" s="12">
        <f t="shared" si="114"/>
        <v>-4067.9171841159987</v>
      </c>
      <c r="AO234" s="12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70"/>
    </row>
    <row r="235" spans="2:52" x14ac:dyDescent="0.45">
      <c r="B235" s="2">
        <v>220</v>
      </c>
      <c r="C235" s="12">
        <f t="shared" si="126"/>
        <v>674.56645396712031</v>
      </c>
      <c r="D235" s="12">
        <f t="shared" si="143"/>
        <v>200.18579087022991</v>
      </c>
      <c r="E235" s="12">
        <f t="shared" si="144"/>
        <v>474.38066309689043</v>
      </c>
      <c r="F235" s="12">
        <f t="shared" si="115"/>
        <v>79599.935684995071</v>
      </c>
      <c r="G235" s="1">
        <v>0</v>
      </c>
      <c r="H235" s="12">
        <f t="shared" si="127"/>
        <v>631.50705633609357</v>
      </c>
      <c r="I235" s="12">
        <f t="shared" si="128"/>
        <v>187.40739147241021</v>
      </c>
      <c r="J235" s="12">
        <f t="shared" si="129"/>
        <v>444.0996648636833</v>
      </c>
      <c r="K235" s="13">
        <f t="shared" si="116"/>
        <v>74518.856924100401</v>
      </c>
      <c r="L235" s="15">
        <f t="shared" si="117"/>
        <v>0</v>
      </c>
      <c r="M235" s="3">
        <f t="shared" si="118"/>
        <v>107.08707550582827</v>
      </c>
      <c r="N235" s="12">
        <f t="shared" si="119"/>
        <v>674.56645396710724</v>
      </c>
      <c r="O235" s="12">
        <f t="shared" si="130"/>
        <v>158.26717479582638</v>
      </c>
      <c r="P235" s="12">
        <f t="shared" si="131"/>
        <v>516.29927917128089</v>
      </c>
      <c r="Q235" s="13">
        <f t="shared" si="120"/>
        <v>62790.570639159276</v>
      </c>
      <c r="R235" s="14">
        <f t="shared" si="109"/>
        <v>1</v>
      </c>
      <c r="S235" s="2">
        <v>220</v>
      </c>
      <c r="T235" s="12">
        <f t="shared" si="132"/>
        <v>615.68206492481784</v>
      </c>
      <c r="U235" s="12">
        <f t="shared" si="133"/>
        <v>145.67893173095393</v>
      </c>
      <c r="V235" s="12">
        <f t="shared" si="134"/>
        <v>470.00313319386396</v>
      </c>
      <c r="W235" s="12">
        <f t="shared" si="121"/>
        <v>75536.396030782096</v>
      </c>
      <c r="X235" s="78">
        <f t="shared" si="122"/>
        <v>0</v>
      </c>
      <c r="Y235" s="12">
        <f t="shared" si="135"/>
        <v>576.2790366483448</v>
      </c>
      <c r="Z235" s="12">
        <f t="shared" si="136"/>
        <v>136.35562771854595</v>
      </c>
      <c r="AA235" s="12">
        <f t="shared" si="137"/>
        <v>439.92340892979882</v>
      </c>
      <c r="AB235" s="13">
        <f t="shared" si="138"/>
        <v>70702.143226833316</v>
      </c>
      <c r="AC235" s="15">
        <f t="shared" si="123"/>
        <v>0</v>
      </c>
      <c r="AD235" s="3">
        <f t="shared" si="139"/>
        <v>110.26630494952215</v>
      </c>
      <c r="AE235" s="12">
        <f t="shared" si="140"/>
        <v>615.68206492478851</v>
      </c>
      <c r="AF235" s="12">
        <f t="shared" si="141"/>
        <v>117.1892229823745</v>
      </c>
      <c r="AG235" s="12">
        <f t="shared" si="142"/>
        <v>498.49284194241403</v>
      </c>
      <c r="AH235" s="13">
        <f t="shared" si="124"/>
        <v>60643.710453209504</v>
      </c>
      <c r="AI235" s="14">
        <f t="shared" si="110"/>
        <v>1</v>
      </c>
      <c r="AJ235" s="2">
        <f t="shared" si="125"/>
        <v>220</v>
      </c>
      <c r="AK235" s="12">
        <f t="shared" si="111"/>
        <v>-58.884389042302473</v>
      </c>
      <c r="AL235" s="12">
        <f t="shared" si="112"/>
        <v>-54.506859139275974</v>
      </c>
      <c r="AM235" s="12">
        <f t="shared" si="113"/>
        <v>-4.3775299030264705</v>
      </c>
      <c r="AN235" s="12">
        <f t="shared" si="114"/>
        <v>-4063.5396542129747</v>
      </c>
      <c r="AO235" s="12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70"/>
    </row>
    <row r="236" spans="2:52" x14ac:dyDescent="0.45">
      <c r="B236" s="2">
        <v>221</v>
      </c>
      <c r="C236" s="12">
        <f t="shared" si="126"/>
        <v>674.56645396712031</v>
      </c>
      <c r="D236" s="12">
        <f t="shared" si="143"/>
        <v>198.99983921248773</v>
      </c>
      <c r="E236" s="12">
        <f t="shared" si="144"/>
        <v>475.56661475463267</v>
      </c>
      <c r="F236" s="12">
        <f t="shared" si="115"/>
        <v>79124.369070240442</v>
      </c>
      <c r="G236" s="1">
        <v>0</v>
      </c>
      <c r="H236" s="12">
        <f t="shared" si="127"/>
        <v>631.50705633609334</v>
      </c>
      <c r="I236" s="12">
        <f t="shared" si="128"/>
        <v>186.29714231025102</v>
      </c>
      <c r="J236" s="12">
        <f t="shared" si="129"/>
        <v>445.20991402584247</v>
      </c>
      <c r="K236" s="13">
        <f t="shared" si="116"/>
        <v>74073.647010074565</v>
      </c>
      <c r="L236" s="15">
        <f t="shared" si="117"/>
        <v>0</v>
      </c>
      <c r="M236" s="3">
        <f t="shared" si="118"/>
        <v>106.08707550582825</v>
      </c>
      <c r="N236" s="12">
        <f t="shared" si="119"/>
        <v>674.56645396710724</v>
      </c>
      <c r="O236" s="12">
        <f t="shared" si="130"/>
        <v>156.97642659789818</v>
      </c>
      <c r="P236" s="12">
        <f t="shared" si="131"/>
        <v>517.59002736920911</v>
      </c>
      <c r="Q236" s="13">
        <f t="shared" si="120"/>
        <v>62272.980611790066</v>
      </c>
      <c r="R236" s="14">
        <f t="shared" si="109"/>
        <v>1</v>
      </c>
      <c r="S236" s="2">
        <v>221</v>
      </c>
      <c r="T236" s="12">
        <f t="shared" si="132"/>
        <v>615.68206492481784</v>
      </c>
      <c r="U236" s="12">
        <f t="shared" si="133"/>
        <v>144.77809239233235</v>
      </c>
      <c r="V236" s="12">
        <f t="shared" si="134"/>
        <v>470.90397253248545</v>
      </c>
      <c r="W236" s="12">
        <f t="shared" si="121"/>
        <v>75065.492058249612</v>
      </c>
      <c r="X236" s="78">
        <f t="shared" si="122"/>
        <v>0</v>
      </c>
      <c r="Y236" s="12">
        <f t="shared" si="135"/>
        <v>576.2790366483448</v>
      </c>
      <c r="Z236" s="12">
        <f t="shared" si="136"/>
        <v>135.51244118476384</v>
      </c>
      <c r="AA236" s="12">
        <f t="shared" si="137"/>
        <v>440.76659546358087</v>
      </c>
      <c r="AB236" s="13">
        <f t="shared" si="138"/>
        <v>70261.376631369742</v>
      </c>
      <c r="AC236" s="15">
        <f t="shared" si="123"/>
        <v>0</v>
      </c>
      <c r="AD236" s="3">
        <f t="shared" si="139"/>
        <v>109.26630494952209</v>
      </c>
      <c r="AE236" s="12">
        <f t="shared" si="140"/>
        <v>615.68206492478907</v>
      </c>
      <c r="AF236" s="12">
        <f t="shared" si="141"/>
        <v>116.23377836865154</v>
      </c>
      <c r="AG236" s="12">
        <f t="shared" si="142"/>
        <v>499.44828655613748</v>
      </c>
      <c r="AH236" s="13">
        <f t="shared" si="124"/>
        <v>60144.262166653367</v>
      </c>
      <c r="AI236" s="14">
        <f t="shared" si="110"/>
        <v>1</v>
      </c>
      <c r="AJ236" s="2">
        <f t="shared" si="125"/>
        <v>221</v>
      </c>
      <c r="AK236" s="12">
        <f t="shared" si="111"/>
        <v>-58.884389042302473</v>
      </c>
      <c r="AL236" s="12">
        <f t="shared" si="112"/>
        <v>-54.221746820155374</v>
      </c>
      <c r="AM236" s="12">
        <f t="shared" si="113"/>
        <v>-4.6626422221472126</v>
      </c>
      <c r="AN236" s="12">
        <f t="shared" si="114"/>
        <v>-4058.8770119908295</v>
      </c>
      <c r="AO236" s="12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70"/>
    </row>
    <row r="237" spans="2:52" x14ac:dyDescent="0.45">
      <c r="B237" s="2">
        <v>222</v>
      </c>
      <c r="C237" s="12">
        <f t="shared" si="126"/>
        <v>674.56645396712031</v>
      </c>
      <c r="D237" s="12">
        <f t="shared" si="143"/>
        <v>197.81092267560112</v>
      </c>
      <c r="E237" s="12">
        <f t="shared" si="144"/>
        <v>476.75553129151916</v>
      </c>
      <c r="F237" s="12">
        <f t="shared" si="115"/>
        <v>78647.613538948921</v>
      </c>
      <c r="G237" s="1">
        <v>0</v>
      </c>
      <c r="H237" s="12">
        <f t="shared" si="127"/>
        <v>631.50705633609346</v>
      </c>
      <c r="I237" s="12">
        <f t="shared" si="128"/>
        <v>185.18411752518642</v>
      </c>
      <c r="J237" s="12">
        <f t="shared" si="129"/>
        <v>446.32293881090703</v>
      </c>
      <c r="K237" s="13">
        <f t="shared" si="116"/>
        <v>73627.324071263662</v>
      </c>
      <c r="L237" s="15">
        <f t="shared" si="117"/>
        <v>0</v>
      </c>
      <c r="M237" s="3">
        <f t="shared" si="118"/>
        <v>105.08707550582822</v>
      </c>
      <c r="N237" s="12">
        <f t="shared" si="119"/>
        <v>674.56645396710769</v>
      </c>
      <c r="O237" s="12">
        <f t="shared" si="130"/>
        <v>155.68245152947517</v>
      </c>
      <c r="P237" s="12">
        <f t="shared" si="131"/>
        <v>518.88400243763249</v>
      </c>
      <c r="Q237" s="13">
        <f t="shared" si="120"/>
        <v>61754.096609352433</v>
      </c>
      <c r="R237" s="14">
        <f t="shared" si="109"/>
        <v>1</v>
      </c>
      <c r="S237" s="2">
        <v>222</v>
      </c>
      <c r="T237" s="12">
        <f t="shared" si="132"/>
        <v>615.68206492481795</v>
      </c>
      <c r="U237" s="12">
        <f t="shared" si="133"/>
        <v>143.87552644497842</v>
      </c>
      <c r="V237" s="12">
        <f t="shared" si="134"/>
        <v>471.8065384798395</v>
      </c>
      <c r="W237" s="12">
        <f t="shared" si="121"/>
        <v>74593.685519769773</v>
      </c>
      <c r="X237" s="78">
        <f t="shared" si="122"/>
        <v>0</v>
      </c>
      <c r="Y237" s="12">
        <f t="shared" si="135"/>
        <v>576.27903664834491</v>
      </c>
      <c r="Z237" s="12">
        <f t="shared" si="136"/>
        <v>134.66763854345865</v>
      </c>
      <c r="AA237" s="12">
        <f t="shared" si="137"/>
        <v>441.61139810488629</v>
      </c>
      <c r="AB237" s="13">
        <f t="shared" si="138"/>
        <v>69819.765233264858</v>
      </c>
      <c r="AC237" s="15">
        <f t="shared" si="123"/>
        <v>0</v>
      </c>
      <c r="AD237" s="3">
        <f t="shared" si="139"/>
        <v>108.26630494952212</v>
      </c>
      <c r="AE237" s="12">
        <f t="shared" si="140"/>
        <v>615.68206492478885</v>
      </c>
      <c r="AF237" s="12">
        <f t="shared" si="141"/>
        <v>115.27650248608562</v>
      </c>
      <c r="AG237" s="12">
        <f t="shared" si="142"/>
        <v>500.40556243870321</v>
      </c>
      <c r="AH237" s="13">
        <f t="shared" si="124"/>
        <v>59643.856604214663</v>
      </c>
      <c r="AI237" s="14">
        <f t="shared" si="110"/>
        <v>1</v>
      </c>
      <c r="AJ237" s="2">
        <f t="shared" si="125"/>
        <v>222</v>
      </c>
      <c r="AK237" s="12">
        <f t="shared" si="111"/>
        <v>-58.884389042302359</v>
      </c>
      <c r="AL237" s="12">
        <f t="shared" si="112"/>
        <v>-53.9353962306227</v>
      </c>
      <c r="AM237" s="12">
        <f t="shared" si="113"/>
        <v>-4.9489928116796591</v>
      </c>
      <c r="AN237" s="12">
        <f t="shared" si="114"/>
        <v>-4053.9280191791477</v>
      </c>
      <c r="AO237" s="12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70"/>
    </row>
    <row r="238" spans="2:52" x14ac:dyDescent="0.45">
      <c r="B238" s="2">
        <v>223</v>
      </c>
      <c r="C238" s="12">
        <f t="shared" si="126"/>
        <v>674.56645396712031</v>
      </c>
      <c r="D238" s="12">
        <f t="shared" si="143"/>
        <v>196.61903384737229</v>
      </c>
      <c r="E238" s="12">
        <f t="shared" si="144"/>
        <v>477.94742011974807</v>
      </c>
      <c r="F238" s="12">
        <f t="shared" si="115"/>
        <v>78169.666118829176</v>
      </c>
      <c r="G238" s="1">
        <v>0</v>
      </c>
      <c r="H238" s="12">
        <f t="shared" si="127"/>
        <v>631.50705633609357</v>
      </c>
      <c r="I238" s="12">
        <f t="shared" si="128"/>
        <v>184.06831017815915</v>
      </c>
      <c r="J238" s="12">
        <f t="shared" si="129"/>
        <v>447.43874615793447</v>
      </c>
      <c r="K238" s="13">
        <f t="shared" si="116"/>
        <v>73179.88532510573</v>
      </c>
      <c r="L238" s="15">
        <f t="shared" si="117"/>
        <v>0</v>
      </c>
      <c r="M238" s="3">
        <f t="shared" si="118"/>
        <v>104.08707550582821</v>
      </c>
      <c r="N238" s="12">
        <f t="shared" si="119"/>
        <v>674.56645396710758</v>
      </c>
      <c r="O238" s="12">
        <f t="shared" si="130"/>
        <v>154.3852415233811</v>
      </c>
      <c r="P238" s="12">
        <f t="shared" si="131"/>
        <v>520.18121244372651</v>
      </c>
      <c r="Q238" s="13">
        <f t="shared" si="120"/>
        <v>61233.915396908706</v>
      </c>
      <c r="R238" s="14">
        <f t="shared" si="109"/>
        <v>1</v>
      </c>
      <c r="S238" s="2">
        <v>223</v>
      </c>
      <c r="T238" s="12">
        <f t="shared" si="132"/>
        <v>615.68206492481795</v>
      </c>
      <c r="U238" s="12">
        <f t="shared" si="133"/>
        <v>142.97123057955872</v>
      </c>
      <c r="V238" s="12">
        <f t="shared" si="134"/>
        <v>472.71083434525923</v>
      </c>
      <c r="W238" s="12">
        <f t="shared" si="121"/>
        <v>74120.974685424517</v>
      </c>
      <c r="X238" s="78">
        <f t="shared" si="122"/>
        <v>0</v>
      </c>
      <c r="Y238" s="12">
        <f t="shared" si="135"/>
        <v>576.27903664834491</v>
      </c>
      <c r="Z238" s="12">
        <f t="shared" si="136"/>
        <v>133.82121669709096</v>
      </c>
      <c r="AA238" s="12">
        <f t="shared" si="137"/>
        <v>442.45781995125395</v>
      </c>
      <c r="AB238" s="13">
        <f t="shared" si="138"/>
        <v>69377.307413313611</v>
      </c>
      <c r="AC238" s="15">
        <f t="shared" si="123"/>
        <v>0</v>
      </c>
      <c r="AD238" s="3">
        <f t="shared" si="139"/>
        <v>107.266304949522</v>
      </c>
      <c r="AE238" s="12">
        <f t="shared" si="140"/>
        <v>615.68206492478942</v>
      </c>
      <c r="AF238" s="12">
        <f t="shared" si="141"/>
        <v>114.31739182474476</v>
      </c>
      <c r="AG238" s="12">
        <f t="shared" si="142"/>
        <v>501.36467310004463</v>
      </c>
      <c r="AH238" s="13">
        <f t="shared" si="124"/>
        <v>59142.491931114615</v>
      </c>
      <c r="AI238" s="14">
        <f t="shared" si="110"/>
        <v>1</v>
      </c>
      <c r="AJ238" s="2">
        <f t="shared" si="125"/>
        <v>223</v>
      </c>
      <c r="AK238" s="12">
        <f t="shared" si="111"/>
        <v>-58.884389042302359</v>
      </c>
      <c r="AL238" s="12">
        <f t="shared" si="112"/>
        <v>-53.647803267813572</v>
      </c>
      <c r="AM238" s="12">
        <f t="shared" si="113"/>
        <v>-5.2365857744888444</v>
      </c>
      <c r="AN238" s="12">
        <f t="shared" si="114"/>
        <v>-4048.6914334046596</v>
      </c>
      <c r="AO238" s="12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70"/>
    </row>
    <row r="239" spans="2:52" x14ac:dyDescent="0.45">
      <c r="B239" s="2">
        <v>224</v>
      </c>
      <c r="C239" s="12">
        <f t="shared" si="126"/>
        <v>674.56645396712031</v>
      </c>
      <c r="D239" s="12">
        <f t="shared" si="143"/>
        <v>195.42416529707293</v>
      </c>
      <c r="E239" s="12">
        <f t="shared" si="144"/>
        <v>479.14228867004744</v>
      </c>
      <c r="F239" s="12">
        <f t="shared" si="115"/>
        <v>77690.523830159131</v>
      </c>
      <c r="G239" s="1">
        <v>0</v>
      </c>
      <c r="H239" s="12">
        <f t="shared" si="127"/>
        <v>631.50705633609346</v>
      </c>
      <c r="I239" s="12">
        <f t="shared" si="128"/>
        <v>182.94971331276432</v>
      </c>
      <c r="J239" s="12">
        <f t="shared" si="129"/>
        <v>448.55734302332917</v>
      </c>
      <c r="K239" s="13">
        <f t="shared" si="116"/>
        <v>72731.327982082395</v>
      </c>
      <c r="L239" s="15">
        <f t="shared" si="117"/>
        <v>0</v>
      </c>
      <c r="M239" s="3">
        <f t="shared" si="118"/>
        <v>103.08707550582817</v>
      </c>
      <c r="N239" s="12">
        <f t="shared" si="119"/>
        <v>674.56645396710792</v>
      </c>
      <c r="O239" s="12">
        <f t="shared" si="130"/>
        <v>153.08478849227174</v>
      </c>
      <c r="P239" s="12">
        <f t="shared" si="131"/>
        <v>521.48166547483618</v>
      </c>
      <c r="Q239" s="13">
        <f t="shared" si="120"/>
        <v>60712.43373143387</v>
      </c>
      <c r="R239" s="14">
        <f t="shared" si="109"/>
        <v>1</v>
      </c>
      <c r="S239" s="2">
        <v>224</v>
      </c>
      <c r="T239" s="12">
        <f t="shared" si="132"/>
        <v>615.68206492481806</v>
      </c>
      <c r="U239" s="12">
        <f t="shared" si="133"/>
        <v>142.06520148039698</v>
      </c>
      <c r="V239" s="12">
        <f t="shared" si="134"/>
        <v>473.61686344442103</v>
      </c>
      <c r="W239" s="12">
        <f t="shared" si="121"/>
        <v>73647.357821980098</v>
      </c>
      <c r="X239" s="78">
        <f t="shared" si="122"/>
        <v>0</v>
      </c>
      <c r="Y239" s="12">
        <f t="shared" si="135"/>
        <v>576.27903664834491</v>
      </c>
      <c r="Z239" s="12">
        <f t="shared" si="136"/>
        <v>132.97317254218441</v>
      </c>
      <c r="AA239" s="12">
        <f t="shared" si="137"/>
        <v>443.30586410616053</v>
      </c>
      <c r="AB239" s="13">
        <f t="shared" si="138"/>
        <v>68934.001549207445</v>
      </c>
      <c r="AC239" s="15">
        <f t="shared" si="123"/>
        <v>0</v>
      </c>
      <c r="AD239" s="3">
        <f t="shared" si="139"/>
        <v>106.26630494952205</v>
      </c>
      <c r="AE239" s="12">
        <f t="shared" si="140"/>
        <v>615.68206492478919</v>
      </c>
      <c r="AF239" s="12">
        <f t="shared" si="141"/>
        <v>113.35644286796968</v>
      </c>
      <c r="AG239" s="12">
        <f t="shared" si="142"/>
        <v>502.3256220568195</v>
      </c>
      <c r="AH239" s="13">
        <f t="shared" si="124"/>
        <v>58640.166309057793</v>
      </c>
      <c r="AI239" s="14">
        <f t="shared" si="110"/>
        <v>1</v>
      </c>
      <c r="AJ239" s="2">
        <f t="shared" si="125"/>
        <v>224</v>
      </c>
      <c r="AK239" s="12">
        <f t="shared" si="111"/>
        <v>-58.884389042302246</v>
      </c>
      <c r="AL239" s="12">
        <f t="shared" si="112"/>
        <v>-53.358963816675953</v>
      </c>
      <c r="AM239" s="12">
        <f t="shared" si="113"/>
        <v>-5.5254252256264067</v>
      </c>
      <c r="AN239" s="12">
        <f t="shared" si="114"/>
        <v>-4043.1660081790324</v>
      </c>
      <c r="AO239" s="12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70"/>
    </row>
    <row r="240" spans="2:52" x14ac:dyDescent="0.45">
      <c r="B240" s="2">
        <v>225</v>
      </c>
      <c r="C240" s="12">
        <f t="shared" si="126"/>
        <v>674.56645396712031</v>
      </c>
      <c r="D240" s="12">
        <f t="shared" si="143"/>
        <v>194.22630957539783</v>
      </c>
      <c r="E240" s="12">
        <f t="shared" si="144"/>
        <v>480.3401443917225</v>
      </c>
      <c r="F240" s="12">
        <f t="shared" si="115"/>
        <v>77210.183685767406</v>
      </c>
      <c r="G240" s="1">
        <v>0</v>
      </c>
      <c r="H240" s="12">
        <f t="shared" si="127"/>
        <v>631.50705633609346</v>
      </c>
      <c r="I240" s="12">
        <f t="shared" si="128"/>
        <v>181.82831995520598</v>
      </c>
      <c r="J240" s="12">
        <f t="shared" si="129"/>
        <v>449.67873638088753</v>
      </c>
      <c r="K240" s="13">
        <f t="shared" si="116"/>
        <v>72281.649245701512</v>
      </c>
      <c r="L240" s="15">
        <f t="shared" si="117"/>
        <v>0</v>
      </c>
      <c r="M240" s="3">
        <f t="shared" si="118"/>
        <v>102.08707550582822</v>
      </c>
      <c r="N240" s="12">
        <f t="shared" si="119"/>
        <v>674.56645396710758</v>
      </c>
      <c r="O240" s="12">
        <f t="shared" si="130"/>
        <v>151.78108432858468</v>
      </c>
      <c r="P240" s="12">
        <f t="shared" si="131"/>
        <v>522.78536963852287</v>
      </c>
      <c r="Q240" s="13">
        <f t="shared" si="120"/>
        <v>60189.648361795349</v>
      </c>
      <c r="R240" s="14">
        <f t="shared" si="109"/>
        <v>1</v>
      </c>
      <c r="S240" s="2">
        <v>225</v>
      </c>
      <c r="T240" s="12">
        <f t="shared" si="132"/>
        <v>615.68206492481795</v>
      </c>
      <c r="U240" s="12">
        <f t="shared" si="133"/>
        <v>141.15743582546185</v>
      </c>
      <c r="V240" s="12">
        <f t="shared" si="134"/>
        <v>474.5246290993561</v>
      </c>
      <c r="W240" s="12">
        <f t="shared" si="121"/>
        <v>73172.833192880746</v>
      </c>
      <c r="X240" s="78">
        <f t="shared" si="122"/>
        <v>0</v>
      </c>
      <c r="Y240" s="12">
        <f t="shared" si="135"/>
        <v>576.27903664834491</v>
      </c>
      <c r="Z240" s="12">
        <f t="shared" si="136"/>
        <v>132.12350296931427</v>
      </c>
      <c r="AA240" s="12">
        <f t="shared" si="137"/>
        <v>444.15553367903061</v>
      </c>
      <c r="AB240" s="13">
        <f t="shared" si="138"/>
        <v>68489.846015528412</v>
      </c>
      <c r="AC240" s="15">
        <f t="shared" si="123"/>
        <v>0</v>
      </c>
      <c r="AD240" s="3">
        <f t="shared" si="139"/>
        <v>105.26630494952202</v>
      </c>
      <c r="AE240" s="12">
        <f t="shared" si="140"/>
        <v>615.6820649247893</v>
      </c>
      <c r="AF240" s="12">
        <f t="shared" si="141"/>
        <v>112.39365209236077</v>
      </c>
      <c r="AG240" s="12">
        <f t="shared" si="142"/>
        <v>503.28841283242849</v>
      </c>
      <c r="AH240" s="13">
        <f t="shared" si="124"/>
        <v>58136.877896225364</v>
      </c>
      <c r="AI240" s="14">
        <f t="shared" si="110"/>
        <v>1</v>
      </c>
      <c r="AJ240" s="2">
        <f t="shared" si="125"/>
        <v>225</v>
      </c>
      <c r="AK240" s="12">
        <f t="shared" si="111"/>
        <v>-58.884389042302359</v>
      </c>
      <c r="AL240" s="12">
        <f t="shared" si="112"/>
        <v>-53.068873749935989</v>
      </c>
      <c r="AM240" s="12">
        <f t="shared" si="113"/>
        <v>-5.8155152923663991</v>
      </c>
      <c r="AN240" s="12">
        <f t="shared" si="114"/>
        <v>-4037.3504928866605</v>
      </c>
      <c r="AO240" s="12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70"/>
    </row>
    <row r="241" spans="2:52" x14ac:dyDescent="0.45">
      <c r="B241" s="2">
        <v>226</v>
      </c>
      <c r="C241" s="12">
        <f t="shared" si="126"/>
        <v>674.56645396712031</v>
      </c>
      <c r="D241" s="12">
        <f t="shared" si="143"/>
        <v>193.02545921441853</v>
      </c>
      <c r="E241" s="12">
        <f t="shared" si="144"/>
        <v>481.54099475270181</v>
      </c>
      <c r="F241" s="12">
        <f t="shared" si="115"/>
        <v>76728.642691014698</v>
      </c>
      <c r="G241" s="1">
        <v>0</v>
      </c>
      <c r="H241" s="12">
        <f t="shared" si="127"/>
        <v>631.50705633609357</v>
      </c>
      <c r="I241" s="12">
        <f t="shared" si="128"/>
        <v>180.70412311425378</v>
      </c>
      <c r="J241" s="12">
        <f t="shared" si="129"/>
        <v>450.80293322183979</v>
      </c>
      <c r="K241" s="13">
        <f t="shared" si="116"/>
        <v>71830.846312479669</v>
      </c>
      <c r="L241" s="15">
        <f t="shared" si="117"/>
        <v>0</v>
      </c>
      <c r="M241" s="3">
        <f t="shared" si="118"/>
        <v>101.08707550582822</v>
      </c>
      <c r="N241" s="12">
        <f t="shared" si="119"/>
        <v>674.56645396710746</v>
      </c>
      <c r="O241" s="12">
        <f t="shared" si="130"/>
        <v>150.47412090448839</v>
      </c>
      <c r="P241" s="12">
        <f t="shared" si="131"/>
        <v>524.0923330626191</v>
      </c>
      <c r="Q241" s="13">
        <f t="shared" si="120"/>
        <v>59665.556028732732</v>
      </c>
      <c r="R241" s="14">
        <f t="shared" si="109"/>
        <v>1</v>
      </c>
      <c r="S241" s="2">
        <v>226</v>
      </c>
      <c r="T241" s="12">
        <f t="shared" si="132"/>
        <v>615.68206492481795</v>
      </c>
      <c r="U241" s="12">
        <f t="shared" si="133"/>
        <v>140.24793028635474</v>
      </c>
      <c r="V241" s="12">
        <f t="shared" si="134"/>
        <v>475.43413463846315</v>
      </c>
      <c r="W241" s="12">
        <f t="shared" si="121"/>
        <v>72697.399058242285</v>
      </c>
      <c r="X241" s="78">
        <f t="shared" si="122"/>
        <v>0</v>
      </c>
      <c r="Y241" s="12">
        <f t="shared" si="135"/>
        <v>576.27903664834491</v>
      </c>
      <c r="Z241" s="12">
        <f t="shared" si="136"/>
        <v>131.27220486309611</v>
      </c>
      <c r="AA241" s="12">
        <f t="shared" si="137"/>
        <v>445.00683178524872</v>
      </c>
      <c r="AB241" s="13">
        <f t="shared" si="138"/>
        <v>68044.83918374317</v>
      </c>
      <c r="AC241" s="15">
        <f t="shared" si="123"/>
        <v>0</v>
      </c>
      <c r="AD241" s="3">
        <f t="shared" si="139"/>
        <v>104.26630494952205</v>
      </c>
      <c r="AE241" s="12">
        <f t="shared" si="140"/>
        <v>615.68206492478907</v>
      </c>
      <c r="AF241" s="12">
        <f t="shared" si="141"/>
        <v>111.42901596776528</v>
      </c>
      <c r="AG241" s="12">
        <f t="shared" si="142"/>
        <v>504.25304895702374</v>
      </c>
      <c r="AH241" s="13">
        <f t="shared" si="124"/>
        <v>57632.624847268336</v>
      </c>
      <c r="AI241" s="14">
        <f t="shared" si="110"/>
        <v>1</v>
      </c>
      <c r="AJ241" s="2">
        <f t="shared" si="125"/>
        <v>226</v>
      </c>
      <c r="AK241" s="12">
        <f t="shared" si="111"/>
        <v>-58.884389042302359</v>
      </c>
      <c r="AL241" s="12">
        <f t="shared" si="112"/>
        <v>-52.777528928063788</v>
      </c>
      <c r="AM241" s="12">
        <f t="shared" si="113"/>
        <v>-6.1068601142386569</v>
      </c>
      <c r="AN241" s="12">
        <f t="shared" si="114"/>
        <v>-4031.2436327724135</v>
      </c>
      <c r="AO241" s="12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70"/>
    </row>
    <row r="242" spans="2:52" x14ac:dyDescent="0.45">
      <c r="B242" s="2">
        <v>227</v>
      </c>
      <c r="C242" s="12">
        <f t="shared" si="126"/>
        <v>674.56645396712031</v>
      </c>
      <c r="D242" s="12">
        <f t="shared" si="143"/>
        <v>191.82160672753676</v>
      </c>
      <c r="E242" s="12">
        <f t="shared" si="144"/>
        <v>482.74484723958358</v>
      </c>
      <c r="F242" s="12">
        <f t="shared" si="115"/>
        <v>76245.897843775121</v>
      </c>
      <c r="G242" s="1">
        <v>0</v>
      </c>
      <c r="H242" s="12">
        <f t="shared" si="127"/>
        <v>631.50705633609357</v>
      </c>
      <c r="I242" s="12">
        <f t="shared" si="128"/>
        <v>179.57711578119918</v>
      </c>
      <c r="J242" s="12">
        <f t="shared" si="129"/>
        <v>451.92994055489436</v>
      </c>
      <c r="K242" s="13">
        <f t="shared" si="116"/>
        <v>71378.916371924774</v>
      </c>
      <c r="L242" s="15">
        <f t="shared" si="117"/>
        <v>0</v>
      </c>
      <c r="M242" s="3">
        <f t="shared" si="118"/>
        <v>100.0870755058282</v>
      </c>
      <c r="N242" s="12">
        <f t="shared" si="119"/>
        <v>674.56645396710769</v>
      </c>
      <c r="O242" s="12">
        <f t="shared" si="130"/>
        <v>149.16389007183184</v>
      </c>
      <c r="P242" s="12">
        <f t="shared" si="131"/>
        <v>525.40256389527588</v>
      </c>
      <c r="Q242" s="13">
        <f t="shared" si="120"/>
        <v>59140.153464837458</v>
      </c>
      <c r="R242" s="14">
        <f t="shared" si="109"/>
        <v>1</v>
      </c>
      <c r="S242" s="2">
        <v>227</v>
      </c>
      <c r="T242" s="12">
        <f t="shared" si="132"/>
        <v>615.68206492481795</v>
      </c>
      <c r="U242" s="12">
        <f t="shared" si="133"/>
        <v>139.3366815282977</v>
      </c>
      <c r="V242" s="12">
        <f t="shared" si="134"/>
        <v>476.34538339652028</v>
      </c>
      <c r="W242" s="12">
        <f t="shared" si="121"/>
        <v>72221.053674845767</v>
      </c>
      <c r="X242" s="78">
        <f t="shared" si="122"/>
        <v>0</v>
      </c>
      <c r="Y242" s="12">
        <f t="shared" si="135"/>
        <v>576.27903664834491</v>
      </c>
      <c r="Z242" s="12">
        <f t="shared" si="136"/>
        <v>130.4192751021744</v>
      </c>
      <c r="AA242" s="12">
        <f t="shared" si="137"/>
        <v>445.85976154617043</v>
      </c>
      <c r="AB242" s="13">
        <f t="shared" si="138"/>
        <v>67598.979422196993</v>
      </c>
      <c r="AC242" s="15">
        <f t="shared" si="123"/>
        <v>0</v>
      </c>
      <c r="AD242" s="3">
        <f t="shared" si="139"/>
        <v>103.26630494952211</v>
      </c>
      <c r="AE242" s="12">
        <f t="shared" si="140"/>
        <v>615.68206492478873</v>
      </c>
      <c r="AF242" s="12">
        <f t="shared" si="141"/>
        <v>110.46253095726431</v>
      </c>
      <c r="AG242" s="12">
        <f t="shared" si="142"/>
        <v>505.2195339675244</v>
      </c>
      <c r="AH242" s="13">
        <f t="shared" si="124"/>
        <v>57127.405313300813</v>
      </c>
      <c r="AI242" s="14">
        <f t="shared" si="110"/>
        <v>1</v>
      </c>
      <c r="AJ242" s="2">
        <f t="shared" si="125"/>
        <v>227</v>
      </c>
      <c r="AK242" s="12">
        <f t="shared" si="111"/>
        <v>-58.884389042302359</v>
      </c>
      <c r="AL242" s="12">
        <f t="shared" si="112"/>
        <v>-52.484925199239058</v>
      </c>
      <c r="AM242" s="12">
        <f t="shared" si="113"/>
        <v>-6.3994638430633017</v>
      </c>
      <c r="AN242" s="12">
        <f t="shared" si="114"/>
        <v>-4024.8441689293541</v>
      </c>
      <c r="AO242" s="12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70"/>
    </row>
    <row r="243" spans="2:52" x14ac:dyDescent="0.45">
      <c r="B243" s="2">
        <v>228</v>
      </c>
      <c r="C243" s="12">
        <f t="shared" si="126"/>
        <v>674.56645396712031</v>
      </c>
      <c r="D243" s="12">
        <f t="shared" si="143"/>
        <v>190.61474460943779</v>
      </c>
      <c r="E243" s="12">
        <f t="shared" si="144"/>
        <v>483.95170935768255</v>
      </c>
      <c r="F243" s="12">
        <f t="shared" si="115"/>
        <v>75761.946134417434</v>
      </c>
      <c r="G243" s="1">
        <v>0</v>
      </c>
      <c r="H243" s="12">
        <f t="shared" si="127"/>
        <v>631.50705633609357</v>
      </c>
      <c r="I243" s="12">
        <f t="shared" si="128"/>
        <v>178.44729092981194</v>
      </c>
      <c r="J243" s="12">
        <f t="shared" si="129"/>
        <v>453.0597654062816</v>
      </c>
      <c r="K243" s="13">
        <f t="shared" si="116"/>
        <v>70925.856606518486</v>
      </c>
      <c r="L243" s="15">
        <f t="shared" si="117"/>
        <v>0</v>
      </c>
      <c r="M243" s="3">
        <f t="shared" si="118"/>
        <v>99.087075505828253</v>
      </c>
      <c r="N243" s="12">
        <f t="shared" si="119"/>
        <v>674.56645396710758</v>
      </c>
      <c r="O243" s="12">
        <f t="shared" si="130"/>
        <v>147.85038366209366</v>
      </c>
      <c r="P243" s="12">
        <f t="shared" si="131"/>
        <v>526.71607030501389</v>
      </c>
      <c r="Q243" s="13">
        <f t="shared" si="120"/>
        <v>58613.437394532448</v>
      </c>
      <c r="R243" s="14">
        <f t="shared" si="109"/>
        <v>1</v>
      </c>
      <c r="S243" s="2">
        <v>228</v>
      </c>
      <c r="T243" s="12">
        <f t="shared" si="132"/>
        <v>615.68206492481818</v>
      </c>
      <c r="U243" s="12">
        <f t="shared" si="133"/>
        <v>138.42368621012105</v>
      </c>
      <c r="V243" s="12">
        <f t="shared" si="134"/>
        <v>477.25837871469707</v>
      </c>
      <c r="W243" s="12">
        <f t="shared" si="121"/>
        <v>71743.795296131066</v>
      </c>
      <c r="X243" s="78">
        <f t="shared" si="122"/>
        <v>0</v>
      </c>
      <c r="Y243" s="12">
        <f t="shared" si="135"/>
        <v>576.27903664834491</v>
      </c>
      <c r="Z243" s="12">
        <f t="shared" si="136"/>
        <v>129.56471055921091</v>
      </c>
      <c r="AA243" s="12">
        <f t="shared" si="137"/>
        <v>446.71432608913403</v>
      </c>
      <c r="AB243" s="13">
        <f t="shared" si="138"/>
        <v>67152.265096107862</v>
      </c>
      <c r="AC243" s="15">
        <f t="shared" si="123"/>
        <v>0</v>
      </c>
      <c r="AD243" s="3">
        <f t="shared" si="139"/>
        <v>102.26630494952202</v>
      </c>
      <c r="AE243" s="12">
        <f t="shared" si="140"/>
        <v>615.68206492478907</v>
      </c>
      <c r="AF243" s="12">
        <f t="shared" si="141"/>
        <v>109.49419351715989</v>
      </c>
      <c r="AG243" s="12">
        <f t="shared" si="142"/>
        <v>506.18787140762919</v>
      </c>
      <c r="AH243" s="13">
        <f t="shared" si="124"/>
        <v>56621.217441893183</v>
      </c>
      <c r="AI243" s="14">
        <f t="shared" si="110"/>
        <v>1</v>
      </c>
      <c r="AJ243" s="2">
        <f t="shared" si="125"/>
        <v>228</v>
      </c>
      <c r="AK243" s="12">
        <f t="shared" si="111"/>
        <v>-58.884389042302132</v>
      </c>
      <c r="AL243" s="12">
        <f t="shared" si="112"/>
        <v>-52.191058399316745</v>
      </c>
      <c r="AM243" s="12">
        <f t="shared" si="113"/>
        <v>-6.6933306429854724</v>
      </c>
      <c r="AN243" s="12">
        <f t="shared" si="114"/>
        <v>-4018.1508382863685</v>
      </c>
      <c r="AO243" s="12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70"/>
    </row>
    <row r="244" spans="2:52" x14ac:dyDescent="0.45">
      <c r="B244" s="2">
        <v>229</v>
      </c>
      <c r="C244" s="12">
        <f t="shared" si="126"/>
        <v>674.56645396712031</v>
      </c>
      <c r="D244" s="12">
        <f t="shared" si="143"/>
        <v>189.4048653360436</v>
      </c>
      <c r="E244" s="12">
        <f t="shared" si="144"/>
        <v>485.16158863107677</v>
      </c>
      <c r="F244" s="12">
        <f t="shared" si="115"/>
        <v>75276.784545786359</v>
      </c>
      <c r="G244" s="1">
        <v>0</v>
      </c>
      <c r="H244" s="12">
        <f t="shared" si="127"/>
        <v>631.50705633609357</v>
      </c>
      <c r="I244" s="12">
        <f t="shared" si="128"/>
        <v>177.31464151629621</v>
      </c>
      <c r="J244" s="12">
        <f t="shared" si="129"/>
        <v>454.19241481979725</v>
      </c>
      <c r="K244" s="13">
        <f t="shared" si="116"/>
        <v>70471.664191698685</v>
      </c>
      <c r="L244" s="15">
        <f t="shared" si="117"/>
        <v>0</v>
      </c>
      <c r="M244" s="3">
        <f t="shared" si="118"/>
        <v>98.087075505828253</v>
      </c>
      <c r="N244" s="12">
        <f t="shared" si="119"/>
        <v>674.56645396710746</v>
      </c>
      <c r="O244" s="12">
        <f t="shared" si="130"/>
        <v>146.53359348633111</v>
      </c>
      <c r="P244" s="12">
        <f t="shared" si="131"/>
        <v>528.03286048077632</v>
      </c>
      <c r="Q244" s="13">
        <f t="shared" si="120"/>
        <v>58085.404534051675</v>
      </c>
      <c r="R244" s="14">
        <f t="shared" si="109"/>
        <v>1</v>
      </c>
      <c r="S244" s="2">
        <v>229</v>
      </c>
      <c r="T244" s="12">
        <f t="shared" si="132"/>
        <v>615.68206492481806</v>
      </c>
      <c r="U244" s="12">
        <f t="shared" si="133"/>
        <v>137.50894098425121</v>
      </c>
      <c r="V244" s="12">
        <f t="shared" si="134"/>
        <v>478.17312394056682</v>
      </c>
      <c r="W244" s="12">
        <f t="shared" si="121"/>
        <v>71265.622172190502</v>
      </c>
      <c r="X244" s="78">
        <f t="shared" si="122"/>
        <v>0</v>
      </c>
      <c r="Y244" s="12">
        <f t="shared" si="135"/>
        <v>576.27903664834491</v>
      </c>
      <c r="Z244" s="12">
        <f t="shared" si="136"/>
        <v>128.70850810087339</v>
      </c>
      <c r="AA244" s="12">
        <f t="shared" si="137"/>
        <v>447.57052854747155</v>
      </c>
      <c r="AB244" s="13">
        <f t="shared" si="138"/>
        <v>66704.694567560393</v>
      </c>
      <c r="AC244" s="15">
        <f t="shared" si="123"/>
        <v>0</v>
      </c>
      <c r="AD244" s="3">
        <f t="shared" si="139"/>
        <v>101.26630494952209</v>
      </c>
      <c r="AE244" s="12">
        <f t="shared" si="140"/>
        <v>615.68206492478885</v>
      </c>
      <c r="AF244" s="12">
        <f t="shared" si="141"/>
        <v>108.52400009696193</v>
      </c>
      <c r="AG244" s="12">
        <f t="shared" si="142"/>
        <v>507.15806482782688</v>
      </c>
      <c r="AH244" s="13">
        <f t="shared" si="124"/>
        <v>56114.059377065358</v>
      </c>
      <c r="AI244" s="14">
        <f t="shared" si="110"/>
        <v>1</v>
      </c>
      <c r="AJ244" s="2">
        <f t="shared" si="125"/>
        <v>229</v>
      </c>
      <c r="AK244" s="12">
        <f t="shared" si="111"/>
        <v>-58.884389042302246</v>
      </c>
      <c r="AL244" s="12">
        <f t="shared" si="112"/>
        <v>-51.895924351792388</v>
      </c>
      <c r="AM244" s="12">
        <f t="shared" si="113"/>
        <v>-6.988464690509943</v>
      </c>
      <c r="AN244" s="12">
        <f t="shared" si="114"/>
        <v>-4011.1623735958565</v>
      </c>
      <c r="AO244" s="12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70"/>
    </row>
    <row r="245" spans="2:52" x14ac:dyDescent="0.45">
      <c r="B245" s="2">
        <v>230</v>
      </c>
      <c r="C245" s="12">
        <f t="shared" si="126"/>
        <v>674.56645396712031</v>
      </c>
      <c r="D245" s="12">
        <f t="shared" si="143"/>
        <v>188.1919613644659</v>
      </c>
      <c r="E245" s="12">
        <f t="shared" si="144"/>
        <v>486.37449260265441</v>
      </c>
      <c r="F245" s="12">
        <f t="shared" si="115"/>
        <v>74790.410053183703</v>
      </c>
      <c r="G245" s="1">
        <v>0</v>
      </c>
      <c r="H245" s="12">
        <f t="shared" si="127"/>
        <v>631.50705633609346</v>
      </c>
      <c r="I245" s="12">
        <f t="shared" si="128"/>
        <v>176.17916047924672</v>
      </c>
      <c r="J245" s="12">
        <f t="shared" si="129"/>
        <v>455.32789585684674</v>
      </c>
      <c r="K245" s="13">
        <f t="shared" si="116"/>
        <v>70016.336295841844</v>
      </c>
      <c r="L245" s="15">
        <f t="shared" si="117"/>
        <v>0</v>
      </c>
      <c r="M245" s="3">
        <f t="shared" si="118"/>
        <v>97.087075505828253</v>
      </c>
      <c r="N245" s="12">
        <f t="shared" si="119"/>
        <v>674.56645396710746</v>
      </c>
      <c r="O245" s="12">
        <f t="shared" si="130"/>
        <v>145.2135113351292</v>
      </c>
      <c r="P245" s="12">
        <f t="shared" si="131"/>
        <v>529.35294263197829</v>
      </c>
      <c r="Q245" s="13">
        <f t="shared" si="120"/>
        <v>57556.051591419695</v>
      </c>
      <c r="R245" s="14">
        <f t="shared" si="109"/>
        <v>1</v>
      </c>
      <c r="S245" s="2">
        <v>230</v>
      </c>
      <c r="T245" s="12">
        <f t="shared" si="132"/>
        <v>615.68206492481795</v>
      </c>
      <c r="U245" s="12">
        <f t="shared" si="133"/>
        <v>136.59244249669845</v>
      </c>
      <c r="V245" s="12">
        <f t="shared" si="134"/>
        <v>479.08962242811953</v>
      </c>
      <c r="W245" s="12">
        <f t="shared" si="121"/>
        <v>70786.532549762385</v>
      </c>
      <c r="X245" s="78">
        <f t="shared" si="122"/>
        <v>0</v>
      </c>
      <c r="Y245" s="12">
        <f t="shared" si="135"/>
        <v>576.27903664834491</v>
      </c>
      <c r="Z245" s="12">
        <f t="shared" si="136"/>
        <v>127.85066458782408</v>
      </c>
      <c r="AA245" s="12">
        <f t="shared" si="137"/>
        <v>448.42837206052076</v>
      </c>
      <c r="AB245" s="13">
        <f t="shared" si="138"/>
        <v>66256.266195499877</v>
      </c>
      <c r="AC245" s="15">
        <f t="shared" si="123"/>
        <v>0</v>
      </c>
      <c r="AD245" s="3">
        <f t="shared" si="139"/>
        <v>100.26630494952212</v>
      </c>
      <c r="AE245" s="12">
        <f t="shared" si="140"/>
        <v>615.68206492478862</v>
      </c>
      <c r="AF245" s="12">
        <f t="shared" si="141"/>
        <v>107.55194713937526</v>
      </c>
      <c r="AG245" s="12">
        <f t="shared" si="142"/>
        <v>508.13011778541335</v>
      </c>
      <c r="AH245" s="13">
        <f t="shared" si="124"/>
        <v>55605.929259279947</v>
      </c>
      <c r="AI245" s="14">
        <f t="shared" si="110"/>
        <v>1</v>
      </c>
      <c r="AJ245" s="2">
        <f t="shared" si="125"/>
        <v>230</v>
      </c>
      <c r="AK245" s="12">
        <f t="shared" si="111"/>
        <v>-58.884389042302359</v>
      </c>
      <c r="AL245" s="12">
        <f t="shared" si="112"/>
        <v>-51.599518867767443</v>
      </c>
      <c r="AM245" s="12">
        <f t="shared" si="113"/>
        <v>-7.2848701745348876</v>
      </c>
      <c r="AN245" s="12">
        <f t="shared" si="114"/>
        <v>-4003.8775034213177</v>
      </c>
      <c r="AO245" s="12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70"/>
    </row>
    <row r="246" spans="2:52" x14ac:dyDescent="0.45">
      <c r="B246" s="2">
        <v>231</v>
      </c>
      <c r="C246" s="12">
        <f t="shared" si="126"/>
        <v>674.56645396712031</v>
      </c>
      <c r="D246" s="12">
        <f t="shared" si="143"/>
        <v>186.97602513295925</v>
      </c>
      <c r="E246" s="12">
        <f t="shared" si="144"/>
        <v>487.59042883416106</v>
      </c>
      <c r="F246" s="12">
        <f t="shared" si="115"/>
        <v>74302.819624349548</v>
      </c>
      <c r="G246" s="1">
        <v>0</v>
      </c>
      <c r="H246" s="12">
        <f t="shared" si="127"/>
        <v>631.50705633609357</v>
      </c>
      <c r="I246" s="12">
        <f t="shared" si="128"/>
        <v>175.04084073960462</v>
      </c>
      <c r="J246" s="12">
        <f t="shared" si="129"/>
        <v>456.46621559648884</v>
      </c>
      <c r="K246" s="13">
        <f t="shared" si="116"/>
        <v>69559.870080245353</v>
      </c>
      <c r="L246" s="15">
        <f t="shared" si="117"/>
        <v>0</v>
      </c>
      <c r="M246" s="3">
        <f t="shared" si="118"/>
        <v>96.087075505828224</v>
      </c>
      <c r="N246" s="12">
        <f t="shared" si="119"/>
        <v>674.56645396710769</v>
      </c>
      <c r="O246" s="12">
        <f t="shared" si="130"/>
        <v>143.89012897854923</v>
      </c>
      <c r="P246" s="12">
        <f t="shared" si="131"/>
        <v>530.67632498855846</v>
      </c>
      <c r="Q246" s="13">
        <f t="shared" si="120"/>
        <v>57025.37526643114</v>
      </c>
      <c r="R246" s="14">
        <f t="shared" si="109"/>
        <v>1</v>
      </c>
      <c r="S246" s="2">
        <v>231</v>
      </c>
      <c r="T246" s="12">
        <f t="shared" si="132"/>
        <v>615.68206492481806</v>
      </c>
      <c r="U246" s="12">
        <f t="shared" si="133"/>
        <v>135.67418738704455</v>
      </c>
      <c r="V246" s="12">
        <f t="shared" si="134"/>
        <v>480.00787753777348</v>
      </c>
      <c r="W246" s="12">
        <f t="shared" si="121"/>
        <v>70306.524672224608</v>
      </c>
      <c r="X246" s="78">
        <f t="shared" si="122"/>
        <v>0</v>
      </c>
      <c r="Y246" s="12">
        <f t="shared" si="135"/>
        <v>576.27903664834491</v>
      </c>
      <c r="Z246" s="12">
        <f t="shared" si="136"/>
        <v>126.99117687470809</v>
      </c>
      <c r="AA246" s="12">
        <f t="shared" si="137"/>
        <v>449.28785977363685</v>
      </c>
      <c r="AB246" s="13">
        <f t="shared" si="138"/>
        <v>65806.978335726235</v>
      </c>
      <c r="AC246" s="15">
        <f t="shared" si="123"/>
        <v>0</v>
      </c>
      <c r="AD246" s="3">
        <f t="shared" si="139"/>
        <v>99.266304949522123</v>
      </c>
      <c r="AE246" s="12">
        <f t="shared" si="140"/>
        <v>615.68206492478885</v>
      </c>
      <c r="AF246" s="12">
        <f t="shared" si="141"/>
        <v>106.57803108028656</v>
      </c>
      <c r="AG246" s="12">
        <f t="shared" si="142"/>
        <v>509.10403384450223</v>
      </c>
      <c r="AH246" s="13">
        <f t="shared" si="124"/>
        <v>55096.825225435445</v>
      </c>
      <c r="AI246" s="14">
        <f t="shared" si="110"/>
        <v>1</v>
      </c>
      <c r="AJ246" s="2">
        <f t="shared" si="125"/>
        <v>231</v>
      </c>
      <c r="AK246" s="12">
        <f t="shared" si="111"/>
        <v>-58.884389042302246</v>
      </c>
      <c r="AL246" s="12">
        <f t="shared" si="112"/>
        <v>-51.301837745914696</v>
      </c>
      <c r="AM246" s="12">
        <f t="shared" si="113"/>
        <v>-7.5825512963875781</v>
      </c>
      <c r="AN246" s="12">
        <f t="shared" si="114"/>
        <v>-3996.2949521249393</v>
      </c>
      <c r="AO246" s="12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70"/>
    </row>
    <row r="247" spans="2:52" x14ac:dyDescent="0.45">
      <c r="B247" s="2">
        <v>232</v>
      </c>
      <c r="C247" s="12">
        <f t="shared" si="126"/>
        <v>674.56645396712031</v>
      </c>
      <c r="D247" s="12">
        <f t="shared" si="143"/>
        <v>185.75704906087387</v>
      </c>
      <c r="E247" s="12">
        <f t="shared" si="144"/>
        <v>488.80940490624653</v>
      </c>
      <c r="F247" s="12">
        <f t="shared" si="115"/>
        <v>73814.010219443298</v>
      </c>
      <c r="G247" s="1">
        <v>0</v>
      </c>
      <c r="H247" s="12">
        <f t="shared" si="127"/>
        <v>631.50705633609346</v>
      </c>
      <c r="I247" s="12">
        <f t="shared" si="128"/>
        <v>173.89967520061339</v>
      </c>
      <c r="J247" s="12">
        <f t="shared" si="129"/>
        <v>457.60738113548013</v>
      </c>
      <c r="K247" s="13">
        <f t="shared" si="116"/>
        <v>69102.262699109866</v>
      </c>
      <c r="L247" s="15">
        <f t="shared" si="117"/>
        <v>0</v>
      </c>
      <c r="M247" s="3">
        <f t="shared" si="118"/>
        <v>95.087075505828253</v>
      </c>
      <c r="N247" s="12">
        <f t="shared" si="119"/>
        <v>674.56645396710758</v>
      </c>
      <c r="O247" s="12">
        <f t="shared" si="130"/>
        <v>142.56343816607784</v>
      </c>
      <c r="P247" s="12">
        <f t="shared" si="131"/>
        <v>532.00301580102973</v>
      </c>
      <c r="Q247" s="13">
        <f t="shared" si="120"/>
        <v>56493.372250630113</v>
      </c>
      <c r="R247" s="14">
        <f t="shared" si="109"/>
        <v>1</v>
      </c>
      <c r="S247" s="2">
        <v>232</v>
      </c>
      <c r="T247" s="12">
        <f t="shared" si="132"/>
        <v>615.68206492481806</v>
      </c>
      <c r="U247" s="12">
        <f t="shared" si="133"/>
        <v>134.75417228843048</v>
      </c>
      <c r="V247" s="12">
        <f t="shared" si="134"/>
        <v>480.92789263638753</v>
      </c>
      <c r="W247" s="12">
        <f t="shared" si="121"/>
        <v>69825.596779588217</v>
      </c>
      <c r="X247" s="78">
        <f t="shared" si="122"/>
        <v>0</v>
      </c>
      <c r="Y247" s="12">
        <f t="shared" si="135"/>
        <v>576.27903664834491</v>
      </c>
      <c r="Z247" s="12">
        <f t="shared" si="136"/>
        <v>126.13004181014195</v>
      </c>
      <c r="AA247" s="12">
        <f t="shared" si="137"/>
        <v>450.14899483820301</v>
      </c>
      <c r="AB247" s="13">
        <f t="shared" si="138"/>
        <v>65356.829340888034</v>
      </c>
      <c r="AC247" s="15">
        <f t="shared" si="123"/>
        <v>0</v>
      </c>
      <c r="AD247" s="3">
        <f t="shared" si="139"/>
        <v>98.266304949522038</v>
      </c>
      <c r="AE247" s="12">
        <f t="shared" si="140"/>
        <v>615.68206492478919</v>
      </c>
      <c r="AF247" s="12">
        <f t="shared" si="141"/>
        <v>105.60224834875126</v>
      </c>
      <c r="AG247" s="12">
        <f t="shared" si="142"/>
        <v>510.0798165760379</v>
      </c>
      <c r="AH247" s="13">
        <f t="shared" si="124"/>
        <v>54586.74540885941</v>
      </c>
      <c r="AI247" s="14">
        <f t="shared" si="110"/>
        <v>1</v>
      </c>
      <c r="AJ247" s="2">
        <f t="shared" si="125"/>
        <v>232</v>
      </c>
      <c r="AK247" s="12">
        <f t="shared" si="111"/>
        <v>-58.884389042302246</v>
      </c>
      <c r="AL247" s="12">
        <f t="shared" si="112"/>
        <v>-51.002876772443386</v>
      </c>
      <c r="AM247" s="12">
        <f t="shared" si="113"/>
        <v>-7.8815122698590017</v>
      </c>
      <c r="AN247" s="12">
        <f t="shared" si="114"/>
        <v>-3988.4134398550814</v>
      </c>
      <c r="AO247" s="12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70"/>
    </row>
    <row r="248" spans="2:52" x14ac:dyDescent="0.45">
      <c r="B248" s="2">
        <v>233</v>
      </c>
      <c r="C248" s="12">
        <f t="shared" si="126"/>
        <v>674.56645396712031</v>
      </c>
      <c r="D248" s="12">
        <f t="shared" si="143"/>
        <v>184.53502554860825</v>
      </c>
      <c r="E248" s="12">
        <f t="shared" si="144"/>
        <v>490.03142841851206</v>
      </c>
      <c r="F248" s="12">
        <f t="shared" si="115"/>
        <v>73323.978791024783</v>
      </c>
      <c r="G248" s="1">
        <v>0</v>
      </c>
      <c r="H248" s="12">
        <f t="shared" si="127"/>
        <v>631.50705633609334</v>
      </c>
      <c r="I248" s="12">
        <f t="shared" si="128"/>
        <v>172.75565674777468</v>
      </c>
      <c r="J248" s="12">
        <f t="shared" si="129"/>
        <v>458.75139958831869</v>
      </c>
      <c r="K248" s="13">
        <f t="shared" si="116"/>
        <v>68643.511299521546</v>
      </c>
      <c r="L248" s="15">
        <f t="shared" si="117"/>
        <v>0</v>
      </c>
      <c r="M248" s="3">
        <f t="shared" si="118"/>
        <v>94.087075505828324</v>
      </c>
      <c r="N248" s="12">
        <f t="shared" si="119"/>
        <v>674.56645396710701</v>
      </c>
      <c r="O248" s="12">
        <f t="shared" si="130"/>
        <v>141.23343062657526</v>
      </c>
      <c r="P248" s="12">
        <f t="shared" si="131"/>
        <v>533.33302334053178</v>
      </c>
      <c r="Q248" s="13">
        <f t="shared" si="120"/>
        <v>55960.039227289584</v>
      </c>
      <c r="R248" s="14">
        <f t="shared" si="109"/>
        <v>1</v>
      </c>
      <c r="S248" s="2">
        <v>233</v>
      </c>
      <c r="T248" s="12">
        <f t="shared" si="132"/>
        <v>615.68206492481795</v>
      </c>
      <c r="U248" s="12">
        <f t="shared" si="133"/>
        <v>133.83239382754408</v>
      </c>
      <c r="V248" s="12">
        <f t="shared" si="134"/>
        <v>481.84967109727387</v>
      </c>
      <c r="W248" s="12">
        <f t="shared" si="121"/>
        <v>69343.747108490948</v>
      </c>
      <c r="X248" s="78">
        <f t="shared" si="122"/>
        <v>0</v>
      </c>
      <c r="Y248" s="12">
        <f t="shared" si="135"/>
        <v>576.27903664834491</v>
      </c>
      <c r="Z248" s="12">
        <f t="shared" si="136"/>
        <v>125.26725623670207</v>
      </c>
      <c r="AA248" s="12">
        <f t="shared" si="137"/>
        <v>451.01178041164292</v>
      </c>
      <c r="AB248" s="13">
        <f t="shared" si="138"/>
        <v>64905.817560476389</v>
      </c>
      <c r="AC248" s="15">
        <f t="shared" si="123"/>
        <v>0</v>
      </c>
      <c r="AD248" s="3">
        <f t="shared" si="139"/>
        <v>97.266304949522151</v>
      </c>
      <c r="AE248" s="12">
        <f t="shared" si="140"/>
        <v>615.68206492478851</v>
      </c>
      <c r="AF248" s="12">
        <f t="shared" si="141"/>
        <v>104.62459536698053</v>
      </c>
      <c r="AG248" s="12">
        <f t="shared" si="142"/>
        <v>511.05746955780796</v>
      </c>
      <c r="AH248" s="13">
        <f t="shared" si="124"/>
        <v>54075.687939301599</v>
      </c>
      <c r="AI248" s="14">
        <f t="shared" si="110"/>
        <v>1</v>
      </c>
      <c r="AJ248" s="2">
        <f t="shared" si="125"/>
        <v>233</v>
      </c>
      <c r="AK248" s="12">
        <f t="shared" si="111"/>
        <v>-58.884389042302359</v>
      </c>
      <c r="AL248" s="12">
        <f t="shared" si="112"/>
        <v>-50.702631721064165</v>
      </c>
      <c r="AM248" s="12">
        <f t="shared" si="113"/>
        <v>-8.1817573212381944</v>
      </c>
      <c r="AN248" s="12">
        <f t="shared" si="114"/>
        <v>-3980.2316825338348</v>
      </c>
      <c r="AO248" s="12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70"/>
    </row>
    <row r="249" spans="2:52" x14ac:dyDescent="0.45">
      <c r="B249" s="2">
        <v>234</v>
      </c>
      <c r="C249" s="12">
        <f t="shared" si="126"/>
        <v>674.56645396712031</v>
      </c>
      <c r="D249" s="12">
        <f t="shared" si="143"/>
        <v>183.30994697756196</v>
      </c>
      <c r="E249" s="12">
        <f t="shared" si="144"/>
        <v>491.25650698955843</v>
      </c>
      <c r="F249" s="12">
        <f t="shared" si="115"/>
        <v>72832.722284035219</v>
      </c>
      <c r="G249" s="1">
        <v>0</v>
      </c>
      <c r="H249" s="12">
        <f t="shared" si="127"/>
        <v>631.50705633609334</v>
      </c>
      <c r="I249" s="12">
        <f t="shared" si="128"/>
        <v>171.60877824880387</v>
      </c>
      <c r="J249" s="12">
        <f t="shared" si="129"/>
        <v>459.8982780872895</v>
      </c>
      <c r="K249" s="13">
        <f t="shared" si="116"/>
        <v>68183.613021434256</v>
      </c>
      <c r="L249" s="15">
        <f t="shared" si="117"/>
        <v>0</v>
      </c>
      <c r="M249" s="3">
        <f t="shared" si="118"/>
        <v>93.087075505828281</v>
      </c>
      <c r="N249" s="12">
        <f t="shared" si="119"/>
        <v>674.56645396710746</v>
      </c>
      <c r="O249" s="12">
        <f t="shared" si="130"/>
        <v>139.90009806822397</v>
      </c>
      <c r="P249" s="12">
        <f t="shared" si="131"/>
        <v>534.66635589888347</v>
      </c>
      <c r="Q249" s="13">
        <f t="shared" si="120"/>
        <v>55425.372871390704</v>
      </c>
      <c r="R249" s="14">
        <f t="shared" si="109"/>
        <v>1</v>
      </c>
      <c r="S249" s="2">
        <v>234</v>
      </c>
      <c r="T249" s="12">
        <f t="shared" si="132"/>
        <v>615.68206492481806</v>
      </c>
      <c r="U249" s="12">
        <f t="shared" si="133"/>
        <v>132.90884862460766</v>
      </c>
      <c r="V249" s="12">
        <f t="shared" si="134"/>
        <v>482.77321630021044</v>
      </c>
      <c r="W249" s="12">
        <f t="shared" si="121"/>
        <v>68860.973892190741</v>
      </c>
      <c r="X249" s="78">
        <f t="shared" si="122"/>
        <v>0</v>
      </c>
      <c r="Y249" s="12">
        <f t="shared" si="135"/>
        <v>576.27903664834491</v>
      </c>
      <c r="Z249" s="12">
        <f t="shared" si="136"/>
        <v>124.40281699091308</v>
      </c>
      <c r="AA249" s="12">
        <f t="shared" si="137"/>
        <v>451.87621965743188</v>
      </c>
      <c r="AB249" s="13">
        <f t="shared" si="138"/>
        <v>64453.941340818958</v>
      </c>
      <c r="AC249" s="15">
        <f t="shared" si="123"/>
        <v>0</v>
      </c>
      <c r="AD249" s="3">
        <f t="shared" si="139"/>
        <v>96.26630494952218</v>
      </c>
      <c r="AE249" s="12">
        <f t="shared" si="140"/>
        <v>615.68206492478839</v>
      </c>
      <c r="AF249" s="12">
        <f t="shared" si="141"/>
        <v>103.64506855032806</v>
      </c>
      <c r="AG249" s="12">
        <f t="shared" si="142"/>
        <v>512.03699637446027</v>
      </c>
      <c r="AH249" s="13">
        <f t="shared" si="124"/>
        <v>53563.650942927139</v>
      </c>
      <c r="AI249" s="14">
        <f t="shared" si="110"/>
        <v>1</v>
      </c>
      <c r="AJ249" s="2">
        <f t="shared" si="125"/>
        <v>234</v>
      </c>
      <c r="AK249" s="12">
        <f t="shared" si="111"/>
        <v>-58.884389042302246</v>
      </c>
      <c r="AL249" s="12">
        <f t="shared" si="112"/>
        <v>-50.401098352954307</v>
      </c>
      <c r="AM249" s="12">
        <f t="shared" si="113"/>
        <v>-8.4832906893479958</v>
      </c>
      <c r="AN249" s="12">
        <f t="shared" si="114"/>
        <v>-3971.7483918444777</v>
      </c>
      <c r="AO249" s="12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70"/>
    </row>
    <row r="250" spans="2:52" x14ac:dyDescent="0.45">
      <c r="B250" s="2">
        <v>235</v>
      </c>
      <c r="C250" s="12">
        <f t="shared" si="126"/>
        <v>674.5664539671202</v>
      </c>
      <c r="D250" s="12">
        <f t="shared" si="143"/>
        <v>182.08180571008805</v>
      </c>
      <c r="E250" s="12">
        <f t="shared" si="144"/>
        <v>492.48464825703218</v>
      </c>
      <c r="F250" s="12">
        <f t="shared" si="115"/>
        <v>72340.23763577819</v>
      </c>
      <c r="G250" s="1">
        <v>0</v>
      </c>
      <c r="H250" s="12">
        <f t="shared" si="127"/>
        <v>631.50705633609334</v>
      </c>
      <c r="I250" s="12">
        <f t="shared" si="128"/>
        <v>170.45903255358564</v>
      </c>
      <c r="J250" s="12">
        <f t="shared" si="129"/>
        <v>461.04802378250776</v>
      </c>
      <c r="K250" s="13">
        <f t="shared" si="116"/>
        <v>67722.564997651745</v>
      </c>
      <c r="L250" s="15">
        <f t="shared" si="117"/>
        <v>0</v>
      </c>
      <c r="M250" s="3">
        <f t="shared" si="118"/>
        <v>92.087075505828295</v>
      </c>
      <c r="N250" s="12">
        <f t="shared" si="119"/>
        <v>674.56645396710746</v>
      </c>
      <c r="O250" s="12">
        <f t="shared" si="130"/>
        <v>138.56343217847677</v>
      </c>
      <c r="P250" s="12">
        <f t="shared" si="131"/>
        <v>536.00302178863069</v>
      </c>
      <c r="Q250" s="13">
        <f t="shared" si="120"/>
        <v>54889.369849602073</v>
      </c>
      <c r="R250" s="14">
        <f t="shared" si="109"/>
        <v>1</v>
      </c>
      <c r="S250" s="2">
        <v>235</v>
      </c>
      <c r="T250" s="12">
        <f t="shared" si="132"/>
        <v>615.68206492481806</v>
      </c>
      <c r="U250" s="12">
        <f t="shared" si="133"/>
        <v>131.98353329336558</v>
      </c>
      <c r="V250" s="12">
        <f t="shared" si="134"/>
        <v>483.69853163145245</v>
      </c>
      <c r="W250" s="12">
        <f t="shared" si="121"/>
        <v>68377.275360559288</v>
      </c>
      <c r="X250" s="78">
        <f t="shared" si="122"/>
        <v>0</v>
      </c>
      <c r="Y250" s="12">
        <f t="shared" si="135"/>
        <v>576.27903664834491</v>
      </c>
      <c r="Z250" s="12">
        <f t="shared" si="136"/>
        <v>123.53672090323633</v>
      </c>
      <c r="AA250" s="12">
        <f t="shared" si="137"/>
        <v>452.74231574510861</v>
      </c>
      <c r="AB250" s="13">
        <f t="shared" si="138"/>
        <v>64001.199025073845</v>
      </c>
      <c r="AC250" s="15">
        <f t="shared" si="123"/>
        <v>0</v>
      </c>
      <c r="AD250" s="3">
        <f t="shared" si="139"/>
        <v>95.26630494952208</v>
      </c>
      <c r="AE250" s="12">
        <f t="shared" si="140"/>
        <v>615.68206492478896</v>
      </c>
      <c r="AF250" s="12">
        <f t="shared" si="141"/>
        <v>102.66366430727702</v>
      </c>
      <c r="AG250" s="12">
        <f t="shared" si="142"/>
        <v>513.01840061751193</v>
      </c>
      <c r="AH250" s="13">
        <f t="shared" si="124"/>
        <v>53050.632542309628</v>
      </c>
      <c r="AI250" s="14">
        <f t="shared" si="110"/>
        <v>1</v>
      </c>
      <c r="AJ250" s="2">
        <f t="shared" si="125"/>
        <v>235</v>
      </c>
      <c r="AK250" s="12">
        <f t="shared" si="111"/>
        <v>-58.884389042302132</v>
      </c>
      <c r="AL250" s="12">
        <f t="shared" si="112"/>
        <v>-50.098272416722466</v>
      </c>
      <c r="AM250" s="12">
        <f t="shared" si="113"/>
        <v>-8.7861166255797229</v>
      </c>
      <c r="AN250" s="12">
        <f t="shared" si="114"/>
        <v>-3962.9622752189025</v>
      </c>
      <c r="AO250" s="12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70"/>
    </row>
    <row r="251" spans="2:52" x14ac:dyDescent="0.45">
      <c r="B251" s="2">
        <v>236</v>
      </c>
      <c r="C251" s="12">
        <f t="shared" si="126"/>
        <v>674.5664539671202</v>
      </c>
      <c r="D251" s="12">
        <f t="shared" si="143"/>
        <v>180.85059408944548</v>
      </c>
      <c r="E251" s="12">
        <f t="shared" si="144"/>
        <v>493.71585987767475</v>
      </c>
      <c r="F251" s="12">
        <f t="shared" si="115"/>
        <v>71846.521775900517</v>
      </c>
      <c r="G251" s="1">
        <v>0</v>
      </c>
      <c r="H251" s="12">
        <f t="shared" si="127"/>
        <v>631.50705633609334</v>
      </c>
      <c r="I251" s="12">
        <f t="shared" si="128"/>
        <v>169.30641249412938</v>
      </c>
      <c r="J251" s="12">
        <f t="shared" si="129"/>
        <v>462.20064384196399</v>
      </c>
      <c r="K251" s="13">
        <f t="shared" si="116"/>
        <v>67260.364353809782</v>
      </c>
      <c r="L251" s="15">
        <f t="shared" si="117"/>
        <v>0</v>
      </c>
      <c r="M251" s="3">
        <f t="shared" si="118"/>
        <v>91.087075505828324</v>
      </c>
      <c r="N251" s="12">
        <f t="shared" si="119"/>
        <v>674.56645396710724</v>
      </c>
      <c r="O251" s="12">
        <f t="shared" si="130"/>
        <v>137.22342462400519</v>
      </c>
      <c r="P251" s="12">
        <f t="shared" si="131"/>
        <v>537.34302934310199</v>
      </c>
      <c r="Q251" s="13">
        <f t="shared" si="120"/>
        <v>54352.026820258972</v>
      </c>
      <c r="R251" s="14">
        <f t="shared" si="109"/>
        <v>1</v>
      </c>
      <c r="S251" s="2">
        <v>236</v>
      </c>
      <c r="T251" s="12">
        <f t="shared" si="132"/>
        <v>615.68206492481806</v>
      </c>
      <c r="U251" s="12">
        <f t="shared" si="133"/>
        <v>131.05644444107196</v>
      </c>
      <c r="V251" s="12">
        <f t="shared" si="134"/>
        <v>484.6256204837461</v>
      </c>
      <c r="W251" s="12">
        <f t="shared" si="121"/>
        <v>67892.649740075547</v>
      </c>
      <c r="X251" s="78">
        <f t="shared" si="122"/>
        <v>0</v>
      </c>
      <c r="Y251" s="12">
        <f t="shared" si="135"/>
        <v>576.27903664834491</v>
      </c>
      <c r="Z251" s="12">
        <f t="shared" si="136"/>
        <v>122.66896479805818</v>
      </c>
      <c r="AA251" s="12">
        <f t="shared" si="137"/>
        <v>453.61007185028666</v>
      </c>
      <c r="AB251" s="13">
        <f t="shared" si="138"/>
        <v>63547.58895322356</v>
      </c>
      <c r="AC251" s="15">
        <f t="shared" si="123"/>
        <v>0</v>
      </c>
      <c r="AD251" s="3">
        <f t="shared" si="139"/>
        <v>94.266304949522194</v>
      </c>
      <c r="AE251" s="12">
        <f t="shared" si="140"/>
        <v>615.68206492478816</v>
      </c>
      <c r="AF251" s="12">
        <f t="shared" si="141"/>
        <v>101.68037903942678</v>
      </c>
      <c r="AG251" s="12">
        <f t="shared" si="142"/>
        <v>514.00168588536144</v>
      </c>
      <c r="AH251" s="13">
        <f t="shared" si="124"/>
        <v>52536.630856424264</v>
      </c>
      <c r="AI251" s="14">
        <f t="shared" si="110"/>
        <v>1</v>
      </c>
      <c r="AJ251" s="2">
        <f t="shared" si="125"/>
        <v>236</v>
      </c>
      <c r="AK251" s="12">
        <f t="shared" si="111"/>
        <v>-58.884389042302132</v>
      </c>
      <c r="AL251" s="12">
        <f t="shared" si="112"/>
        <v>-49.794149648373519</v>
      </c>
      <c r="AM251" s="12">
        <f t="shared" si="113"/>
        <v>-9.0902393939286412</v>
      </c>
      <c r="AN251" s="12">
        <f t="shared" si="114"/>
        <v>-3953.8720358249702</v>
      </c>
      <c r="AO251" s="12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70"/>
    </row>
    <row r="252" spans="2:52" x14ac:dyDescent="0.45">
      <c r="B252" s="2">
        <v>237</v>
      </c>
      <c r="C252" s="12">
        <f t="shared" si="126"/>
        <v>674.56645396712031</v>
      </c>
      <c r="D252" s="12">
        <f t="shared" si="143"/>
        <v>179.6163044397513</v>
      </c>
      <c r="E252" s="12">
        <f t="shared" si="144"/>
        <v>494.95014952736898</v>
      </c>
      <c r="F252" s="12">
        <f t="shared" si="115"/>
        <v>71351.571626373145</v>
      </c>
      <c r="G252" s="1">
        <v>0</v>
      </c>
      <c r="H252" s="12">
        <f t="shared" si="127"/>
        <v>631.50705633609334</v>
      </c>
      <c r="I252" s="12">
        <f t="shared" si="128"/>
        <v>168.15091088452445</v>
      </c>
      <c r="J252" s="12">
        <f t="shared" si="129"/>
        <v>463.35614545156886</v>
      </c>
      <c r="K252" s="13">
        <f t="shared" si="116"/>
        <v>66797.008208358209</v>
      </c>
      <c r="L252" s="15">
        <f t="shared" si="117"/>
        <v>0</v>
      </c>
      <c r="M252" s="3">
        <f t="shared" si="118"/>
        <v>90.087075505828267</v>
      </c>
      <c r="N252" s="12">
        <f t="shared" si="119"/>
        <v>674.56645396710758</v>
      </c>
      <c r="O252" s="12">
        <f t="shared" si="130"/>
        <v>135.88006705064743</v>
      </c>
      <c r="P252" s="12">
        <f t="shared" si="131"/>
        <v>538.68638691646015</v>
      </c>
      <c r="Q252" s="13">
        <f t="shared" si="120"/>
        <v>53813.340433342513</v>
      </c>
      <c r="R252" s="14">
        <f t="shared" si="109"/>
        <v>1</v>
      </c>
      <c r="S252" s="2">
        <v>237</v>
      </c>
      <c r="T252" s="12">
        <f t="shared" si="132"/>
        <v>615.68206492481806</v>
      </c>
      <c r="U252" s="12">
        <f t="shared" si="133"/>
        <v>130.12757866847812</v>
      </c>
      <c r="V252" s="12">
        <f t="shared" si="134"/>
        <v>485.55448625633994</v>
      </c>
      <c r="W252" s="12">
        <f t="shared" si="121"/>
        <v>67407.095253819207</v>
      </c>
      <c r="X252" s="78">
        <f t="shared" si="122"/>
        <v>0</v>
      </c>
      <c r="Y252" s="12">
        <f t="shared" si="135"/>
        <v>576.27903664834491</v>
      </c>
      <c r="Z252" s="12">
        <f t="shared" si="136"/>
        <v>121.79954549367849</v>
      </c>
      <c r="AA252" s="12">
        <f t="shared" si="137"/>
        <v>454.47949115466633</v>
      </c>
      <c r="AB252" s="13">
        <f t="shared" si="138"/>
        <v>63093.109462068896</v>
      </c>
      <c r="AC252" s="15">
        <f t="shared" si="123"/>
        <v>0</v>
      </c>
      <c r="AD252" s="3">
        <f t="shared" si="139"/>
        <v>93.266304949522095</v>
      </c>
      <c r="AE252" s="12">
        <f t="shared" si="140"/>
        <v>615.68206492478885</v>
      </c>
      <c r="AF252" s="12">
        <f t="shared" si="141"/>
        <v>100.69520914147984</v>
      </c>
      <c r="AG252" s="12">
        <f t="shared" si="142"/>
        <v>514.98685578330901</v>
      </c>
      <c r="AH252" s="13">
        <f t="shared" si="124"/>
        <v>52021.644000640954</v>
      </c>
      <c r="AI252" s="14">
        <f t="shared" si="110"/>
        <v>1</v>
      </c>
      <c r="AJ252" s="2">
        <f t="shared" si="125"/>
        <v>237</v>
      </c>
      <c r="AK252" s="12">
        <f t="shared" si="111"/>
        <v>-58.884389042302246</v>
      </c>
      <c r="AL252" s="12">
        <f t="shared" si="112"/>
        <v>-49.488725771273181</v>
      </c>
      <c r="AM252" s="12">
        <f t="shared" si="113"/>
        <v>-9.3956632710290364</v>
      </c>
      <c r="AN252" s="12">
        <f t="shared" si="114"/>
        <v>-3944.4763725539378</v>
      </c>
      <c r="AO252" s="12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70"/>
    </row>
    <row r="253" spans="2:52" x14ac:dyDescent="0.45">
      <c r="B253" s="2">
        <v>238</v>
      </c>
      <c r="C253" s="12">
        <f t="shared" si="126"/>
        <v>674.56645396712031</v>
      </c>
      <c r="D253" s="12">
        <f t="shared" si="143"/>
        <v>178.37892906593285</v>
      </c>
      <c r="E253" s="12">
        <f t="shared" si="144"/>
        <v>496.18752490118743</v>
      </c>
      <c r="F253" s="12">
        <f t="shared" si="115"/>
        <v>70855.384101471951</v>
      </c>
      <c r="G253" s="1">
        <v>0</v>
      </c>
      <c r="H253" s="12">
        <f t="shared" si="127"/>
        <v>631.50705633609346</v>
      </c>
      <c r="I253" s="12">
        <f t="shared" si="128"/>
        <v>166.99252052089554</v>
      </c>
      <c r="J253" s="12">
        <f t="shared" si="129"/>
        <v>464.51453581519792</v>
      </c>
      <c r="K253" s="13">
        <f t="shared" si="116"/>
        <v>66332.493672543016</v>
      </c>
      <c r="L253" s="15">
        <f t="shared" si="117"/>
        <v>0</v>
      </c>
      <c r="M253" s="3">
        <f t="shared" si="118"/>
        <v>89.087075505828253</v>
      </c>
      <c r="N253" s="12">
        <f t="shared" si="119"/>
        <v>674.56645396710758</v>
      </c>
      <c r="O253" s="12">
        <f t="shared" si="130"/>
        <v>134.53335108335628</v>
      </c>
      <c r="P253" s="12">
        <f t="shared" si="131"/>
        <v>540.03310288375133</v>
      </c>
      <c r="Q253" s="13">
        <f t="shared" si="120"/>
        <v>53273.30733045876</v>
      </c>
      <c r="R253" s="14">
        <f t="shared" si="109"/>
        <v>1</v>
      </c>
      <c r="S253" s="2">
        <v>238</v>
      </c>
      <c r="T253" s="12">
        <f t="shared" si="132"/>
        <v>615.68206492481818</v>
      </c>
      <c r="U253" s="12">
        <f t="shared" si="133"/>
        <v>129.19693256982015</v>
      </c>
      <c r="V253" s="12">
        <f t="shared" si="134"/>
        <v>486.48513235499797</v>
      </c>
      <c r="W253" s="12">
        <f t="shared" si="121"/>
        <v>66920.610121464211</v>
      </c>
      <c r="X253" s="78">
        <f t="shared" si="122"/>
        <v>0</v>
      </c>
      <c r="Y253" s="12">
        <f t="shared" si="135"/>
        <v>576.27903664834491</v>
      </c>
      <c r="Z253" s="12">
        <f t="shared" si="136"/>
        <v>120.92845980229872</v>
      </c>
      <c r="AA253" s="12">
        <f t="shared" si="137"/>
        <v>455.35057684604624</v>
      </c>
      <c r="AB253" s="13">
        <f t="shared" si="138"/>
        <v>62637.758885222851</v>
      </c>
      <c r="AC253" s="15">
        <f t="shared" si="123"/>
        <v>0</v>
      </c>
      <c r="AD253" s="3">
        <f t="shared" si="139"/>
        <v>92.266304949522109</v>
      </c>
      <c r="AE253" s="12">
        <f t="shared" si="140"/>
        <v>615.68206492478885</v>
      </c>
      <c r="AF253" s="12">
        <f t="shared" si="141"/>
        <v>99.708151001228487</v>
      </c>
      <c r="AG253" s="12">
        <f t="shared" si="142"/>
        <v>515.9739139235603</v>
      </c>
      <c r="AH253" s="13">
        <f t="shared" si="124"/>
        <v>51505.670086717393</v>
      </c>
      <c r="AI253" s="14">
        <f t="shared" si="110"/>
        <v>1</v>
      </c>
      <c r="AJ253" s="2">
        <f t="shared" si="125"/>
        <v>238</v>
      </c>
      <c r="AK253" s="12">
        <f t="shared" si="111"/>
        <v>-58.884389042302132</v>
      </c>
      <c r="AL253" s="12">
        <f t="shared" si="112"/>
        <v>-49.181996496112703</v>
      </c>
      <c r="AM253" s="12">
        <f t="shared" si="113"/>
        <v>-9.7023925461894578</v>
      </c>
      <c r="AN253" s="12">
        <f t="shared" si="114"/>
        <v>-3934.7739800077397</v>
      </c>
      <c r="AO253" s="12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70"/>
    </row>
    <row r="254" spans="2:52" x14ac:dyDescent="0.45">
      <c r="B254" s="2">
        <v>239</v>
      </c>
      <c r="C254" s="12">
        <f t="shared" si="126"/>
        <v>674.5664539671202</v>
      </c>
      <c r="D254" s="12">
        <f t="shared" si="143"/>
        <v>177.13846025367985</v>
      </c>
      <c r="E254" s="12">
        <f t="shared" si="144"/>
        <v>497.42799371344029</v>
      </c>
      <c r="F254" s="12">
        <f t="shared" si="115"/>
        <v>70357.956107758509</v>
      </c>
      <c r="G254" s="1">
        <v>0</v>
      </c>
      <c r="H254" s="12">
        <f t="shared" si="127"/>
        <v>631.50705633609334</v>
      </c>
      <c r="I254" s="12">
        <f t="shared" si="128"/>
        <v>165.83123418135753</v>
      </c>
      <c r="J254" s="12">
        <f t="shared" si="129"/>
        <v>465.6758221547359</v>
      </c>
      <c r="K254" s="13">
        <f t="shared" si="116"/>
        <v>65866.817850388281</v>
      </c>
      <c r="L254" s="15">
        <f t="shared" si="117"/>
        <v>0</v>
      </c>
      <c r="M254" s="3">
        <f t="shared" si="118"/>
        <v>88.087075505828238</v>
      </c>
      <c r="N254" s="12">
        <f t="shared" si="119"/>
        <v>674.56645396710769</v>
      </c>
      <c r="O254" s="12">
        <f t="shared" si="130"/>
        <v>133.1832683261469</v>
      </c>
      <c r="P254" s="12">
        <f t="shared" si="131"/>
        <v>541.38318564096085</v>
      </c>
      <c r="Q254" s="13">
        <f t="shared" si="120"/>
        <v>52731.9241448178</v>
      </c>
      <c r="R254" s="14">
        <f t="shared" ref="R254:R317" si="145">+IF(M254&lt;1,M254,B255-B254)</f>
        <v>1</v>
      </c>
      <c r="S254" s="2">
        <v>239</v>
      </c>
      <c r="T254" s="12">
        <f t="shared" si="132"/>
        <v>615.68206492481818</v>
      </c>
      <c r="U254" s="12">
        <f t="shared" si="133"/>
        <v>128.26450273280639</v>
      </c>
      <c r="V254" s="12">
        <f t="shared" si="134"/>
        <v>487.4175621920117</v>
      </c>
      <c r="W254" s="12">
        <f t="shared" si="121"/>
        <v>66433.192559272196</v>
      </c>
      <c r="X254" s="78">
        <f t="shared" si="122"/>
        <v>0</v>
      </c>
      <c r="Y254" s="12">
        <f t="shared" si="135"/>
        <v>576.27903664834491</v>
      </c>
      <c r="Z254" s="12">
        <f t="shared" si="136"/>
        <v>120.05570453001046</v>
      </c>
      <c r="AA254" s="12">
        <f t="shared" si="137"/>
        <v>456.2233321183345</v>
      </c>
      <c r="AB254" s="13">
        <f t="shared" si="138"/>
        <v>62181.535553104513</v>
      </c>
      <c r="AC254" s="15">
        <f t="shared" si="123"/>
        <v>0</v>
      </c>
      <c r="AD254" s="3">
        <f t="shared" si="139"/>
        <v>91.266304949522151</v>
      </c>
      <c r="AE254" s="12">
        <f t="shared" si="140"/>
        <v>615.68206492478839</v>
      </c>
      <c r="AF254" s="12">
        <f t="shared" si="141"/>
        <v>98.71920099954167</v>
      </c>
      <c r="AG254" s="12">
        <f t="shared" si="142"/>
        <v>516.96286392524678</v>
      </c>
      <c r="AH254" s="13">
        <f t="shared" si="124"/>
        <v>50988.707222792145</v>
      </c>
      <c r="AI254" s="14">
        <f t="shared" ref="AI254:AI317" si="146">+IF(AD254&lt;1,AD254,S255-S254)</f>
        <v>1</v>
      </c>
      <c r="AJ254" s="2">
        <f t="shared" si="125"/>
        <v>239</v>
      </c>
      <c r="AK254" s="12">
        <f t="shared" si="111"/>
        <v>-58.884389042302018</v>
      </c>
      <c r="AL254" s="12">
        <f t="shared" si="112"/>
        <v>-48.873957520873461</v>
      </c>
      <c r="AM254" s="12">
        <f t="shared" si="113"/>
        <v>-10.010431521428586</v>
      </c>
      <c r="AN254" s="12">
        <f t="shared" si="114"/>
        <v>-3924.7635484863131</v>
      </c>
      <c r="AO254" s="12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70"/>
    </row>
    <row r="255" spans="2:52" x14ac:dyDescent="0.45">
      <c r="B255" s="2">
        <v>240</v>
      </c>
      <c r="C255" s="12">
        <f t="shared" si="126"/>
        <v>674.5664539671202</v>
      </c>
      <c r="D255" s="12">
        <f t="shared" si="143"/>
        <v>175.89489026939623</v>
      </c>
      <c r="E255" s="12">
        <f t="shared" si="144"/>
        <v>498.67156369772391</v>
      </c>
      <c r="F255" s="12">
        <f t="shared" si="115"/>
        <v>69859.284544060793</v>
      </c>
      <c r="G255" s="1">
        <v>0</v>
      </c>
      <c r="H255" s="12">
        <f t="shared" si="127"/>
        <v>631.50705633609346</v>
      </c>
      <c r="I255" s="12">
        <f t="shared" si="128"/>
        <v>164.6670446259707</v>
      </c>
      <c r="J255" s="12">
        <f t="shared" si="129"/>
        <v>466.84001171012272</v>
      </c>
      <c r="K255" s="13">
        <f t="shared" si="116"/>
        <v>65399.977838678162</v>
      </c>
      <c r="L255" s="15">
        <f t="shared" si="117"/>
        <v>0</v>
      </c>
      <c r="M255" s="3">
        <f>+(IF(ISERROR(NPER($E$3/12,-C255,Q254)),0,NPER($E$3/12,-C255,Q254)))</f>
        <v>87.087075505828366</v>
      </c>
      <c r="N255" s="12">
        <f t="shared" si="119"/>
        <v>674.56645396710678</v>
      </c>
      <c r="O255" s="12">
        <f t="shared" si="130"/>
        <v>131.8298103620445</v>
      </c>
      <c r="P255" s="12">
        <f t="shared" si="131"/>
        <v>542.73664360506223</v>
      </c>
      <c r="Q255" s="13">
        <f t="shared" si="120"/>
        <v>52189.187501212735</v>
      </c>
      <c r="R255" s="14">
        <f t="shared" si="145"/>
        <v>1</v>
      </c>
      <c r="S255" s="2">
        <v>240</v>
      </c>
      <c r="T255" s="12">
        <f t="shared" si="132"/>
        <v>615.68206492481806</v>
      </c>
      <c r="U255" s="12">
        <f t="shared" si="133"/>
        <v>127.33028573860504</v>
      </c>
      <c r="V255" s="12">
        <f t="shared" si="134"/>
        <v>488.35177918621304</v>
      </c>
      <c r="W255" s="12">
        <f t="shared" si="121"/>
        <v>65944.840780085986</v>
      </c>
      <c r="X255" s="78">
        <f t="shared" si="122"/>
        <v>0</v>
      </c>
      <c r="Y255" s="12">
        <f t="shared" si="135"/>
        <v>576.27903664834491</v>
      </c>
      <c r="Z255" s="12">
        <f t="shared" si="136"/>
        <v>119.18127647678365</v>
      </c>
      <c r="AA255" s="12">
        <f t="shared" si="137"/>
        <v>457.09776017156122</v>
      </c>
      <c r="AB255" s="13">
        <f t="shared" si="138"/>
        <v>61724.437792932949</v>
      </c>
      <c r="AC255" s="15">
        <f t="shared" si="123"/>
        <v>0</v>
      </c>
      <c r="AD255" s="3">
        <f t="shared" si="139"/>
        <v>90.26630494952218</v>
      </c>
      <c r="AE255" s="12">
        <f t="shared" si="140"/>
        <v>615.68206492478816</v>
      </c>
      <c r="AF255" s="12">
        <f t="shared" si="141"/>
        <v>97.728355510351605</v>
      </c>
      <c r="AG255" s="12">
        <f t="shared" si="142"/>
        <v>517.95370941443662</v>
      </c>
      <c r="AH255" s="13">
        <f t="shared" si="124"/>
        <v>50470.753513377706</v>
      </c>
      <c r="AI255" s="14">
        <f t="shared" si="146"/>
        <v>1</v>
      </c>
      <c r="AJ255" s="2">
        <f t="shared" si="125"/>
        <v>240</v>
      </c>
      <c r="AK255" s="12">
        <f t="shared" si="111"/>
        <v>-58.884389042302132</v>
      </c>
      <c r="AL255" s="12">
        <f t="shared" si="112"/>
        <v>-48.564604530791186</v>
      </c>
      <c r="AM255" s="12">
        <f t="shared" si="113"/>
        <v>-10.319784511510875</v>
      </c>
      <c r="AN255" s="12">
        <f t="shared" si="114"/>
        <v>-3914.4437639748066</v>
      </c>
      <c r="AO255" s="12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70"/>
    </row>
    <row r="256" spans="2:52" x14ac:dyDescent="0.45">
      <c r="B256" s="2">
        <v>241</v>
      </c>
      <c r="C256" s="12">
        <f t="shared" si="126"/>
        <v>674.56645396712031</v>
      </c>
      <c r="D256" s="12">
        <f t="shared" si="143"/>
        <v>174.64821136015198</v>
      </c>
      <c r="E256" s="12">
        <f t="shared" si="144"/>
        <v>499.91824260696836</v>
      </c>
      <c r="F256" s="12">
        <f t="shared" si="115"/>
        <v>69359.366301453818</v>
      </c>
      <c r="G256" s="1">
        <v>0</v>
      </c>
      <c r="H256" s="12">
        <f t="shared" si="127"/>
        <v>631.50705633609346</v>
      </c>
      <c r="I256" s="12">
        <f t="shared" si="128"/>
        <v>163.4999445966954</v>
      </c>
      <c r="J256" s="12">
        <f t="shared" si="129"/>
        <v>468.00711173939806</v>
      </c>
      <c r="K256" s="13">
        <f t="shared" si="116"/>
        <v>64931.970726938765</v>
      </c>
      <c r="L256" s="15">
        <f t="shared" si="117"/>
        <v>0</v>
      </c>
      <c r="M256" s="3">
        <f>+(IF(ISERROR(NPER($E$3/12,-C256,Q255)),0,NPER($E$3/12,-C256,Q255)))</f>
        <v>86.087075505828295</v>
      </c>
      <c r="N256" s="12">
        <f t="shared" si="119"/>
        <v>674.56645396710735</v>
      </c>
      <c r="O256" s="12">
        <f t="shared" si="130"/>
        <v>130.47296875303184</v>
      </c>
      <c r="P256" s="12">
        <f t="shared" si="131"/>
        <v>544.09348521407549</v>
      </c>
      <c r="Q256" s="13">
        <f t="shared" si="120"/>
        <v>51645.094015998657</v>
      </c>
      <c r="R256" s="14">
        <f t="shared" si="145"/>
        <v>1</v>
      </c>
      <c r="S256" s="2">
        <v>241</v>
      </c>
      <c r="T256" s="12">
        <f t="shared" si="132"/>
        <v>615.68206492481818</v>
      </c>
      <c r="U256" s="12">
        <f t="shared" si="133"/>
        <v>126.39427816183147</v>
      </c>
      <c r="V256" s="12">
        <f t="shared" si="134"/>
        <v>489.28778676298674</v>
      </c>
      <c r="W256" s="12">
        <f t="shared" si="121"/>
        <v>65455.552993322999</v>
      </c>
      <c r="X256" s="78">
        <f t="shared" si="122"/>
        <v>0</v>
      </c>
      <c r="Y256" s="12">
        <f t="shared" si="135"/>
        <v>576.27903664834491</v>
      </c>
      <c r="Z256" s="12">
        <f t="shared" si="136"/>
        <v>118.30517243645481</v>
      </c>
      <c r="AA256" s="12">
        <f t="shared" si="137"/>
        <v>457.9738642118902</v>
      </c>
      <c r="AB256" s="13">
        <f t="shared" si="138"/>
        <v>61266.463928721059</v>
      </c>
      <c r="AC256" s="15">
        <f t="shared" si="123"/>
        <v>0</v>
      </c>
      <c r="AD256" s="3">
        <f t="shared" si="139"/>
        <v>89.266304949522166</v>
      </c>
      <c r="AE256" s="12">
        <f t="shared" si="140"/>
        <v>615.68206492478828</v>
      </c>
      <c r="AF256" s="12">
        <f t="shared" si="141"/>
        <v>96.735610900640594</v>
      </c>
      <c r="AG256" s="12">
        <f t="shared" si="142"/>
        <v>518.94645402414767</v>
      </c>
      <c r="AH256" s="13">
        <f t="shared" si="124"/>
        <v>49951.807059353559</v>
      </c>
      <c r="AI256" s="14">
        <f t="shared" si="146"/>
        <v>1</v>
      </c>
      <c r="AJ256" s="2">
        <f t="shared" si="125"/>
        <v>241</v>
      </c>
      <c r="AK256" s="12">
        <f t="shared" si="111"/>
        <v>-58.884389042302132</v>
      </c>
      <c r="AL256" s="12">
        <f t="shared" si="112"/>
        <v>-48.25393319832051</v>
      </c>
      <c r="AM256" s="12">
        <f t="shared" si="113"/>
        <v>-10.630455843981622</v>
      </c>
      <c r="AN256" s="12">
        <f t="shared" si="114"/>
        <v>-3903.8133081308188</v>
      </c>
      <c r="AO256" s="12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70"/>
    </row>
    <row r="257" spans="2:52" x14ac:dyDescent="0.45">
      <c r="B257" s="2">
        <v>242</v>
      </c>
      <c r="C257" s="12">
        <f t="shared" si="126"/>
        <v>674.5664539671202</v>
      </c>
      <c r="D257" s="12">
        <f t="shared" si="143"/>
        <v>173.39841575363454</v>
      </c>
      <c r="E257" s="12">
        <f t="shared" si="144"/>
        <v>501.16803821348572</v>
      </c>
      <c r="F257" s="12">
        <f t="shared" si="115"/>
        <v>68858.198263240338</v>
      </c>
      <c r="G257" s="1">
        <v>0</v>
      </c>
      <c r="H257" s="12">
        <f t="shared" si="127"/>
        <v>631.50705633609334</v>
      </c>
      <c r="I257" s="12">
        <f t="shared" si="128"/>
        <v>162.32992681734692</v>
      </c>
      <c r="J257" s="12">
        <f t="shared" si="129"/>
        <v>469.17712951874654</v>
      </c>
      <c r="K257" s="13">
        <f t="shared" si="116"/>
        <v>64462.793597420015</v>
      </c>
      <c r="L257" s="15">
        <f t="shared" si="117"/>
        <v>0</v>
      </c>
      <c r="M257" s="71">
        <f>+(IF(ISERROR(NPER($E$3/12,-C257,Q256)),0,NPER($E$3/12,-C257,Q256)))</f>
        <v>85.087075505828309</v>
      </c>
      <c r="N257" s="12">
        <f t="shared" si="119"/>
        <v>674.56645396710724</v>
      </c>
      <c r="O257" s="12">
        <f t="shared" si="130"/>
        <v>129.11273503999664</v>
      </c>
      <c r="P257" s="12">
        <f t="shared" si="131"/>
        <v>545.45371892711057</v>
      </c>
      <c r="Q257" s="13">
        <f t="shared" si="120"/>
        <v>51099.640297071543</v>
      </c>
      <c r="R257" s="14">
        <f t="shared" si="145"/>
        <v>1</v>
      </c>
      <c r="S257" s="2">
        <v>242</v>
      </c>
      <c r="T257" s="12">
        <f t="shared" si="132"/>
        <v>615.68206492481806</v>
      </c>
      <c r="U257" s="12">
        <f t="shared" si="133"/>
        <v>125.45647657053573</v>
      </c>
      <c r="V257" s="12">
        <f t="shared" si="134"/>
        <v>490.22558835428225</v>
      </c>
      <c r="W257" s="12">
        <f t="shared" si="121"/>
        <v>64965.327404968717</v>
      </c>
      <c r="X257" s="78">
        <f t="shared" si="122"/>
        <v>0</v>
      </c>
      <c r="Y257" s="12">
        <f t="shared" si="135"/>
        <v>576.27903664834491</v>
      </c>
      <c r="Z257" s="12">
        <f t="shared" si="136"/>
        <v>117.42738919671535</v>
      </c>
      <c r="AA257" s="12">
        <f t="shared" si="137"/>
        <v>458.8516474516295</v>
      </c>
      <c r="AB257" s="13">
        <f t="shared" si="138"/>
        <v>60807.61228126943</v>
      </c>
      <c r="AC257" s="15">
        <f t="shared" si="123"/>
        <v>0</v>
      </c>
      <c r="AD257" s="3">
        <f t="shared" si="139"/>
        <v>88.266304949522052</v>
      </c>
      <c r="AE257" s="12">
        <f t="shared" si="140"/>
        <v>615.68206492478896</v>
      </c>
      <c r="AF257" s="12">
        <f t="shared" si="141"/>
        <v>95.740963530427649</v>
      </c>
      <c r="AG257" s="12">
        <f t="shared" si="142"/>
        <v>519.94110139436134</v>
      </c>
      <c r="AH257" s="13">
        <f t="shared" si="124"/>
        <v>49431.865957959199</v>
      </c>
      <c r="AI257" s="14">
        <f t="shared" si="146"/>
        <v>1</v>
      </c>
      <c r="AJ257" s="2">
        <f t="shared" si="125"/>
        <v>242</v>
      </c>
      <c r="AK257" s="12">
        <f t="shared" si="111"/>
        <v>-58.884389042302132</v>
      </c>
      <c r="AL257" s="12">
        <f t="shared" si="112"/>
        <v>-47.94193918309881</v>
      </c>
      <c r="AM257" s="12">
        <f t="shared" si="113"/>
        <v>-10.942449859203464</v>
      </c>
      <c r="AN257" s="12">
        <f t="shared" si="114"/>
        <v>-3892.8708582716208</v>
      </c>
      <c r="AO257" s="12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70"/>
    </row>
    <row r="258" spans="2:52" x14ac:dyDescent="0.45">
      <c r="B258" s="2">
        <v>243</v>
      </c>
      <c r="C258" s="12">
        <f t="shared" si="126"/>
        <v>674.5664539671202</v>
      </c>
      <c r="D258" s="12">
        <f t="shared" si="143"/>
        <v>172.14549565810086</v>
      </c>
      <c r="E258" s="12">
        <f t="shared" si="144"/>
        <v>502.42095830901934</v>
      </c>
      <c r="F258" s="12">
        <f t="shared" si="115"/>
        <v>68355.777304931325</v>
      </c>
      <c r="G258" s="1">
        <v>0</v>
      </c>
      <c r="H258" s="12">
        <f t="shared" si="127"/>
        <v>631.50705633609334</v>
      </c>
      <c r="I258" s="12">
        <f t="shared" si="128"/>
        <v>161.15698399355003</v>
      </c>
      <c r="J258" s="12">
        <f t="shared" si="129"/>
        <v>470.35007234254329</v>
      </c>
      <c r="K258" s="13">
        <f t="shared" si="116"/>
        <v>63992.44352507747</v>
      </c>
      <c r="L258" s="15">
        <f t="shared" si="117"/>
        <v>0</v>
      </c>
      <c r="M258" s="3">
        <f t="shared" si="118"/>
        <v>84.087075505828295</v>
      </c>
      <c r="N258" s="12">
        <f t="shared" si="119"/>
        <v>674.56645396710735</v>
      </c>
      <c r="O258" s="12">
        <f t="shared" si="130"/>
        <v>127.74910074267886</v>
      </c>
      <c r="P258" s="12">
        <f t="shared" si="131"/>
        <v>546.81735322442853</v>
      </c>
      <c r="Q258" s="13">
        <f t="shared" si="120"/>
        <v>50552.822943847117</v>
      </c>
      <c r="R258" s="14">
        <f t="shared" si="145"/>
        <v>1</v>
      </c>
      <c r="S258" s="2">
        <v>243</v>
      </c>
      <c r="T258" s="12">
        <f t="shared" si="132"/>
        <v>615.68206492481806</v>
      </c>
      <c r="U258" s="12">
        <f t="shared" si="133"/>
        <v>124.51687752619003</v>
      </c>
      <c r="V258" s="12">
        <f t="shared" si="134"/>
        <v>491.16518739862806</v>
      </c>
      <c r="W258" s="12">
        <f t="shared" si="121"/>
        <v>64474.16221757009</v>
      </c>
      <c r="X258" s="78">
        <f t="shared" si="122"/>
        <v>0</v>
      </c>
      <c r="Y258" s="12">
        <f t="shared" si="135"/>
        <v>576.27903664834491</v>
      </c>
      <c r="Z258" s="12">
        <f t="shared" si="136"/>
        <v>116.54792353909974</v>
      </c>
      <c r="AA258" s="12">
        <f t="shared" si="137"/>
        <v>459.73111310924514</v>
      </c>
      <c r="AB258" s="13">
        <f t="shared" si="138"/>
        <v>60347.881168160187</v>
      </c>
      <c r="AC258" s="15">
        <f t="shared" si="123"/>
        <v>0</v>
      </c>
      <c r="AD258" s="3">
        <f t="shared" si="139"/>
        <v>87.266304949522137</v>
      </c>
      <c r="AE258" s="12">
        <f t="shared" si="140"/>
        <v>615.68206492478862</v>
      </c>
      <c r="AF258" s="12">
        <f t="shared" si="141"/>
        <v>94.744409752755132</v>
      </c>
      <c r="AG258" s="12">
        <f t="shared" si="142"/>
        <v>520.93765517203349</v>
      </c>
      <c r="AH258" s="13">
        <f t="shared" si="124"/>
        <v>48910.928302787164</v>
      </c>
      <c r="AI258" s="14">
        <f t="shared" si="146"/>
        <v>1</v>
      </c>
      <c r="AJ258" s="2">
        <f t="shared" si="125"/>
        <v>243</v>
      </c>
      <c r="AK258" s="12">
        <f t="shared" si="111"/>
        <v>-58.884389042302132</v>
      </c>
      <c r="AL258" s="12">
        <f t="shared" si="112"/>
        <v>-47.628618131910827</v>
      </c>
      <c r="AM258" s="12">
        <f t="shared" si="113"/>
        <v>-11.255770910391277</v>
      </c>
      <c r="AN258" s="12">
        <f t="shared" si="114"/>
        <v>-3881.6150873612351</v>
      </c>
      <c r="AO258" s="12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70"/>
    </row>
    <row r="259" spans="2:52" x14ac:dyDescent="0.45">
      <c r="B259" s="2">
        <v>244</v>
      </c>
      <c r="C259" s="12">
        <f t="shared" si="126"/>
        <v>674.56645396712031</v>
      </c>
      <c r="D259" s="12">
        <f t="shared" si="143"/>
        <v>170.88944326232831</v>
      </c>
      <c r="E259" s="12">
        <f t="shared" si="144"/>
        <v>503.67701070479205</v>
      </c>
      <c r="F259" s="12">
        <f t="shared" si="115"/>
        <v>67852.100294226533</v>
      </c>
      <c r="G259" s="1">
        <v>0</v>
      </c>
      <c r="H259" s="12">
        <f t="shared" si="127"/>
        <v>631.50705633609334</v>
      </c>
      <c r="I259" s="12">
        <f t="shared" si="128"/>
        <v>159.98110881269369</v>
      </c>
      <c r="J259" s="12">
        <f t="shared" si="129"/>
        <v>471.52594752339974</v>
      </c>
      <c r="K259" s="13">
        <f t="shared" si="116"/>
        <v>63520.917577554072</v>
      </c>
      <c r="L259" s="15">
        <f t="shared" si="117"/>
        <v>0</v>
      </c>
      <c r="M259" s="3">
        <f t="shared" si="118"/>
        <v>83.087075505828238</v>
      </c>
      <c r="N259" s="12">
        <f t="shared" si="119"/>
        <v>674.56645396710769</v>
      </c>
      <c r="O259" s="12">
        <f t="shared" si="130"/>
        <v>126.38205735961779</v>
      </c>
      <c r="P259" s="12">
        <f t="shared" si="131"/>
        <v>548.18439660748993</v>
      </c>
      <c r="Q259" s="13">
        <f t="shared" si="120"/>
        <v>50004.638547239629</v>
      </c>
      <c r="R259" s="14">
        <f t="shared" si="145"/>
        <v>1</v>
      </c>
      <c r="S259" s="2">
        <v>244</v>
      </c>
      <c r="T259" s="12">
        <f t="shared" si="132"/>
        <v>615.68206492481818</v>
      </c>
      <c r="U259" s="12">
        <f t="shared" si="133"/>
        <v>123.575477583676</v>
      </c>
      <c r="V259" s="12">
        <f t="shared" si="134"/>
        <v>492.10658734114213</v>
      </c>
      <c r="W259" s="12">
        <f t="shared" si="121"/>
        <v>63982.055630228948</v>
      </c>
      <c r="X259" s="78">
        <f t="shared" si="122"/>
        <v>0</v>
      </c>
      <c r="Y259" s="12">
        <f t="shared" si="135"/>
        <v>576.27903664834491</v>
      </c>
      <c r="Z259" s="12">
        <f t="shared" si="136"/>
        <v>115.66677223897369</v>
      </c>
      <c r="AA259" s="12">
        <f t="shared" si="137"/>
        <v>460.61226440937122</v>
      </c>
      <c r="AB259" s="13">
        <f t="shared" si="138"/>
        <v>59887.268903750817</v>
      </c>
      <c r="AC259" s="15">
        <f t="shared" si="123"/>
        <v>0</v>
      </c>
      <c r="AD259" s="3">
        <f t="shared" si="139"/>
        <v>86.266304949522137</v>
      </c>
      <c r="AE259" s="12">
        <f t="shared" si="140"/>
        <v>615.68206492478851</v>
      </c>
      <c r="AF259" s="12">
        <f t="shared" si="141"/>
        <v>93.745945913675399</v>
      </c>
      <c r="AG259" s="12">
        <f t="shared" si="142"/>
        <v>521.93611901111308</v>
      </c>
      <c r="AH259" s="13">
        <f t="shared" si="124"/>
        <v>48388.992183776048</v>
      </c>
      <c r="AI259" s="14">
        <f t="shared" si="146"/>
        <v>1</v>
      </c>
      <c r="AJ259" s="2">
        <f t="shared" si="125"/>
        <v>244</v>
      </c>
      <c r="AK259" s="12">
        <f t="shared" si="111"/>
        <v>-58.884389042302132</v>
      </c>
      <c r="AL259" s="12">
        <f t="shared" si="112"/>
        <v>-47.313965678652309</v>
      </c>
      <c r="AM259" s="12">
        <f t="shared" si="113"/>
        <v>-11.570423363649923</v>
      </c>
      <c r="AN259" s="12">
        <f t="shared" si="114"/>
        <v>-3870.0446639975853</v>
      </c>
      <c r="AO259" s="12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70"/>
    </row>
    <row r="260" spans="2:52" x14ac:dyDescent="0.45">
      <c r="B260" s="2">
        <v>245</v>
      </c>
      <c r="C260" s="12">
        <f t="shared" si="126"/>
        <v>674.56645396712031</v>
      </c>
      <c r="D260" s="12">
        <f t="shared" si="143"/>
        <v>169.63025073556634</v>
      </c>
      <c r="E260" s="12">
        <f t="shared" si="144"/>
        <v>504.93620323155398</v>
      </c>
      <c r="F260" s="12">
        <f t="shared" si="115"/>
        <v>67347.164090994978</v>
      </c>
      <c r="G260" s="1">
        <v>0</v>
      </c>
      <c r="H260" s="12">
        <f t="shared" si="127"/>
        <v>631.50705633609334</v>
      </c>
      <c r="I260" s="12">
        <f t="shared" si="128"/>
        <v>158.80229394388519</v>
      </c>
      <c r="J260" s="12">
        <f t="shared" si="129"/>
        <v>472.70476239220824</v>
      </c>
      <c r="K260" s="13">
        <f t="shared" si="116"/>
        <v>63048.21281516186</v>
      </c>
      <c r="L260" s="15">
        <f t="shared" si="117"/>
        <v>0</v>
      </c>
      <c r="M260" s="3">
        <f t="shared" si="118"/>
        <v>82.087075505828267</v>
      </c>
      <c r="N260" s="12">
        <f t="shared" si="119"/>
        <v>674.56645396710735</v>
      </c>
      <c r="O260" s="12">
        <f t="shared" si="130"/>
        <v>125.01159636809908</v>
      </c>
      <c r="P260" s="12">
        <f t="shared" si="131"/>
        <v>549.5548575990083</v>
      </c>
      <c r="Q260" s="13">
        <f t="shared" si="120"/>
        <v>49455.083689640618</v>
      </c>
      <c r="R260" s="14">
        <f t="shared" si="145"/>
        <v>1</v>
      </c>
      <c r="S260" s="2">
        <v>245</v>
      </c>
      <c r="T260" s="12">
        <f t="shared" si="132"/>
        <v>615.68206492481818</v>
      </c>
      <c r="U260" s="12">
        <f t="shared" si="133"/>
        <v>122.63227329127214</v>
      </c>
      <c r="V260" s="12">
        <f t="shared" si="134"/>
        <v>493.04979163354602</v>
      </c>
      <c r="W260" s="12">
        <f t="shared" si="121"/>
        <v>63489.005838595403</v>
      </c>
      <c r="X260" s="78">
        <f t="shared" si="122"/>
        <v>0</v>
      </c>
      <c r="Y260" s="12">
        <f t="shared" si="135"/>
        <v>576.27903664834491</v>
      </c>
      <c r="Z260" s="12">
        <f t="shared" si="136"/>
        <v>114.78393206552239</v>
      </c>
      <c r="AA260" s="12">
        <f t="shared" si="137"/>
        <v>461.49510458282253</v>
      </c>
      <c r="AB260" s="13">
        <f t="shared" si="138"/>
        <v>59425.773799167997</v>
      </c>
      <c r="AC260" s="15">
        <f t="shared" si="123"/>
        <v>0</v>
      </c>
      <c r="AD260" s="3">
        <f t="shared" si="139"/>
        <v>85.266304949522151</v>
      </c>
      <c r="AE260" s="12">
        <f t="shared" si="140"/>
        <v>615.68206492478839</v>
      </c>
      <c r="AF260" s="12">
        <f t="shared" si="141"/>
        <v>92.745568352237427</v>
      </c>
      <c r="AG260" s="12">
        <f t="shared" si="142"/>
        <v>522.93649657255094</v>
      </c>
      <c r="AH260" s="13">
        <f t="shared" si="124"/>
        <v>47866.055687203494</v>
      </c>
      <c r="AI260" s="14">
        <f t="shared" si="146"/>
        <v>1</v>
      </c>
      <c r="AJ260" s="2">
        <f t="shared" si="125"/>
        <v>245</v>
      </c>
      <c r="AK260" s="12">
        <f t="shared" si="111"/>
        <v>-58.884389042302132</v>
      </c>
      <c r="AL260" s="12">
        <f t="shared" si="112"/>
        <v>-46.997977444294193</v>
      </c>
      <c r="AM260" s="12">
        <f t="shared" si="113"/>
        <v>-11.886411598007953</v>
      </c>
      <c r="AN260" s="12">
        <f t="shared" si="114"/>
        <v>-3858.1582523995748</v>
      </c>
      <c r="AO260" s="12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70"/>
    </row>
    <row r="261" spans="2:52" x14ac:dyDescent="0.45">
      <c r="B261" s="2">
        <v>246</v>
      </c>
      <c r="C261" s="12">
        <f t="shared" si="126"/>
        <v>674.56645396712031</v>
      </c>
      <c r="D261" s="12">
        <f t="shared" si="143"/>
        <v>168.36791022748744</v>
      </c>
      <c r="E261" s="12">
        <f t="shared" si="144"/>
        <v>506.1985437396329</v>
      </c>
      <c r="F261" s="12">
        <f t="shared" si="115"/>
        <v>66840.965547255342</v>
      </c>
      <c r="G261" s="1">
        <v>0</v>
      </c>
      <c r="H261" s="12">
        <f t="shared" si="127"/>
        <v>631.50705633609334</v>
      </c>
      <c r="I261" s="12">
        <f t="shared" si="128"/>
        <v>157.62053203790467</v>
      </c>
      <c r="J261" s="12">
        <f t="shared" si="129"/>
        <v>473.8865242981887</v>
      </c>
      <c r="K261" s="13">
        <f t="shared" si="116"/>
        <v>62574.326290863668</v>
      </c>
      <c r="L261" s="15">
        <f t="shared" si="117"/>
        <v>0</v>
      </c>
      <c r="M261" s="3">
        <f t="shared" si="118"/>
        <v>81.087075505828238</v>
      </c>
      <c r="N261" s="12">
        <f t="shared" si="119"/>
        <v>674.56645396710758</v>
      </c>
      <c r="O261" s="12">
        <f t="shared" si="130"/>
        <v>123.63770922410154</v>
      </c>
      <c r="P261" s="12">
        <f t="shared" si="131"/>
        <v>550.92874474300606</v>
      </c>
      <c r="Q261" s="13">
        <f t="shared" si="120"/>
        <v>48904.154944897615</v>
      </c>
      <c r="R261" s="14">
        <f t="shared" si="145"/>
        <v>1</v>
      </c>
      <c r="S261" s="2">
        <v>246</v>
      </c>
      <c r="T261" s="12">
        <f t="shared" si="132"/>
        <v>615.68206492481806</v>
      </c>
      <c r="U261" s="12">
        <f t="shared" si="133"/>
        <v>121.68726119064118</v>
      </c>
      <c r="V261" s="12">
        <f t="shared" si="134"/>
        <v>493.99480373417691</v>
      </c>
      <c r="W261" s="12">
        <f t="shared" si="121"/>
        <v>62995.011034861229</v>
      </c>
      <c r="X261" s="78">
        <f t="shared" si="122"/>
        <v>0</v>
      </c>
      <c r="Y261" s="12">
        <f t="shared" si="135"/>
        <v>576.27903664834491</v>
      </c>
      <c r="Z261" s="12">
        <f t="shared" si="136"/>
        <v>113.89939978173865</v>
      </c>
      <c r="AA261" s="12">
        <f t="shared" si="137"/>
        <v>462.37963686660618</v>
      </c>
      <c r="AB261" s="13">
        <f t="shared" si="138"/>
        <v>58963.394162301389</v>
      </c>
      <c r="AC261" s="15">
        <f t="shared" si="123"/>
        <v>0</v>
      </c>
      <c r="AD261" s="3">
        <f t="shared" si="139"/>
        <v>84.266304949522137</v>
      </c>
      <c r="AE261" s="12">
        <f t="shared" si="140"/>
        <v>615.68206492478862</v>
      </c>
      <c r="AF261" s="12">
        <f t="shared" si="141"/>
        <v>91.743273400473356</v>
      </c>
      <c r="AG261" s="12">
        <f t="shared" si="142"/>
        <v>523.93879152431521</v>
      </c>
      <c r="AH261" s="13">
        <f t="shared" si="124"/>
        <v>47342.116895679181</v>
      </c>
      <c r="AI261" s="14">
        <f t="shared" si="146"/>
        <v>1</v>
      </c>
      <c r="AJ261" s="2">
        <f t="shared" si="125"/>
        <v>246</v>
      </c>
      <c r="AK261" s="12">
        <f t="shared" si="111"/>
        <v>-58.884389042302246</v>
      </c>
      <c r="AL261" s="12">
        <f t="shared" si="112"/>
        <v>-46.680649036846262</v>
      </c>
      <c r="AM261" s="12">
        <f t="shared" si="113"/>
        <v>-12.203740005455984</v>
      </c>
      <c r="AN261" s="12">
        <f t="shared" si="114"/>
        <v>-3845.9545123941134</v>
      </c>
      <c r="AO261" s="12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70"/>
    </row>
    <row r="262" spans="2:52" x14ac:dyDescent="0.45">
      <c r="B262" s="2">
        <v>247</v>
      </c>
      <c r="C262" s="12">
        <f t="shared" si="126"/>
        <v>674.5664539671202</v>
      </c>
      <c r="D262" s="12">
        <f t="shared" si="143"/>
        <v>167.10241386813837</v>
      </c>
      <c r="E262" s="12">
        <f t="shared" si="144"/>
        <v>507.4640400989818</v>
      </c>
      <c r="F262" s="12">
        <f t="shared" si="115"/>
        <v>66333.501507156354</v>
      </c>
      <c r="G262" s="1">
        <v>0</v>
      </c>
      <c r="H262" s="12">
        <f t="shared" si="127"/>
        <v>631.50705633609323</v>
      </c>
      <c r="I262" s="12">
        <f t="shared" si="128"/>
        <v>156.43581572715917</v>
      </c>
      <c r="J262" s="12">
        <f t="shared" si="129"/>
        <v>475.07124060893403</v>
      </c>
      <c r="K262" s="13">
        <f t="shared" si="116"/>
        <v>62099.255050254731</v>
      </c>
      <c r="L262" s="15">
        <f t="shared" si="117"/>
        <v>0</v>
      </c>
      <c r="M262" s="3">
        <f t="shared" si="118"/>
        <v>80.087075505828352</v>
      </c>
      <c r="N262" s="12">
        <f t="shared" si="119"/>
        <v>674.5664539671069</v>
      </c>
      <c r="O262" s="12">
        <f t="shared" si="130"/>
        <v>122.26038736224405</v>
      </c>
      <c r="P262" s="12">
        <f t="shared" si="131"/>
        <v>552.30606660486285</v>
      </c>
      <c r="Q262" s="13">
        <f t="shared" si="120"/>
        <v>48351.848878292752</v>
      </c>
      <c r="R262" s="14">
        <f t="shared" si="145"/>
        <v>1</v>
      </c>
      <c r="S262" s="2">
        <v>247</v>
      </c>
      <c r="T262" s="12">
        <f t="shared" si="132"/>
        <v>615.68206492481818</v>
      </c>
      <c r="U262" s="12">
        <f t="shared" si="133"/>
        <v>120.74043781681735</v>
      </c>
      <c r="V262" s="12">
        <f t="shared" si="134"/>
        <v>494.94162710800077</v>
      </c>
      <c r="W262" s="12">
        <f t="shared" si="121"/>
        <v>62500.069407753232</v>
      </c>
      <c r="X262" s="78">
        <f t="shared" si="122"/>
        <v>0</v>
      </c>
      <c r="Y262" s="12">
        <f t="shared" si="135"/>
        <v>576.27903664834491</v>
      </c>
      <c r="Z262" s="12">
        <f t="shared" si="136"/>
        <v>113.01317214441099</v>
      </c>
      <c r="AA262" s="12">
        <f t="shared" si="137"/>
        <v>463.26586450393398</v>
      </c>
      <c r="AB262" s="13">
        <f t="shared" si="138"/>
        <v>58500.128297797455</v>
      </c>
      <c r="AC262" s="15">
        <f t="shared" si="123"/>
        <v>0</v>
      </c>
      <c r="AD262" s="3">
        <f t="shared" si="139"/>
        <v>83.26630494952208</v>
      </c>
      <c r="AE262" s="12">
        <f t="shared" si="140"/>
        <v>615.68206492478885</v>
      </c>
      <c r="AF262" s="12">
        <f t="shared" si="141"/>
        <v>90.739057383385088</v>
      </c>
      <c r="AG262" s="12">
        <f t="shared" si="142"/>
        <v>524.94300754140374</v>
      </c>
      <c r="AH262" s="13">
        <f t="shared" si="124"/>
        <v>46817.173888137775</v>
      </c>
      <c r="AI262" s="14">
        <f t="shared" si="146"/>
        <v>1</v>
      </c>
      <c r="AJ262" s="2">
        <f t="shared" si="125"/>
        <v>247</v>
      </c>
      <c r="AK262" s="12">
        <f t="shared" si="111"/>
        <v>-58.884389042302018</v>
      </c>
      <c r="AL262" s="12">
        <f t="shared" si="112"/>
        <v>-46.361976051321022</v>
      </c>
      <c r="AM262" s="12">
        <f t="shared" si="113"/>
        <v>-12.522412990981024</v>
      </c>
      <c r="AN262" s="12">
        <f t="shared" si="114"/>
        <v>-3833.4320994031223</v>
      </c>
      <c r="AO262" s="12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70"/>
    </row>
    <row r="263" spans="2:52" x14ac:dyDescent="0.45">
      <c r="B263" s="2">
        <v>248</v>
      </c>
      <c r="C263" s="12">
        <f t="shared" si="126"/>
        <v>674.5664539671202</v>
      </c>
      <c r="D263" s="12">
        <f t="shared" si="143"/>
        <v>165.8337537678909</v>
      </c>
      <c r="E263" s="12">
        <f t="shared" si="144"/>
        <v>508.73270019922933</v>
      </c>
      <c r="F263" s="12">
        <f t="shared" si="115"/>
        <v>65824.76880695713</v>
      </c>
      <c r="G263" s="1">
        <v>0</v>
      </c>
      <c r="H263" s="12">
        <f t="shared" si="127"/>
        <v>631.50705633609323</v>
      </c>
      <c r="I263" s="12">
        <f t="shared" si="128"/>
        <v>155.24813762563684</v>
      </c>
      <c r="J263" s="12">
        <f t="shared" si="129"/>
        <v>476.25891871045644</v>
      </c>
      <c r="K263" s="13">
        <f t="shared" si="116"/>
        <v>61622.996131544278</v>
      </c>
      <c r="L263" s="15">
        <f t="shared" si="117"/>
        <v>0</v>
      </c>
      <c r="M263" s="3">
        <f t="shared" si="118"/>
        <v>79.087075505828309</v>
      </c>
      <c r="N263" s="12">
        <f t="shared" si="119"/>
        <v>674.56645396710701</v>
      </c>
      <c r="O263" s="12">
        <f t="shared" si="130"/>
        <v>120.87962219573188</v>
      </c>
      <c r="P263" s="12">
        <f t="shared" si="131"/>
        <v>553.68683177137518</v>
      </c>
      <c r="Q263" s="13">
        <f t="shared" si="120"/>
        <v>47798.162046521378</v>
      </c>
      <c r="R263" s="14">
        <f t="shared" si="145"/>
        <v>1</v>
      </c>
      <c r="S263" s="2">
        <v>248</v>
      </c>
      <c r="T263" s="12">
        <f t="shared" si="132"/>
        <v>615.68206492481818</v>
      </c>
      <c r="U263" s="12">
        <f t="shared" si="133"/>
        <v>119.79179969819369</v>
      </c>
      <c r="V263" s="12">
        <f t="shared" si="134"/>
        <v>495.89026522662454</v>
      </c>
      <c r="W263" s="12">
        <f t="shared" si="121"/>
        <v>62004.179142526606</v>
      </c>
      <c r="X263" s="78">
        <f t="shared" si="122"/>
        <v>0</v>
      </c>
      <c r="Y263" s="12">
        <f t="shared" si="135"/>
        <v>576.27903664834491</v>
      </c>
      <c r="Z263" s="12">
        <f t="shared" si="136"/>
        <v>112.12524590411176</v>
      </c>
      <c r="AA263" s="12">
        <f t="shared" si="137"/>
        <v>464.15379074423311</v>
      </c>
      <c r="AB263" s="13">
        <f t="shared" si="138"/>
        <v>58035.974507053223</v>
      </c>
      <c r="AC263" s="15">
        <f t="shared" si="123"/>
        <v>0</v>
      </c>
      <c r="AD263" s="3">
        <f t="shared" si="139"/>
        <v>82.266304949522151</v>
      </c>
      <c r="AE263" s="12">
        <f t="shared" si="140"/>
        <v>615.68206492478828</v>
      </c>
      <c r="AF263" s="12">
        <f t="shared" si="141"/>
        <v>89.73291661893073</v>
      </c>
      <c r="AG263" s="12">
        <f t="shared" si="142"/>
        <v>525.94914830585753</v>
      </c>
      <c r="AH263" s="13">
        <f t="shared" si="124"/>
        <v>46291.224739831916</v>
      </c>
      <c r="AI263" s="14">
        <f t="shared" si="146"/>
        <v>1</v>
      </c>
      <c r="AJ263" s="2">
        <f t="shared" si="125"/>
        <v>248</v>
      </c>
      <c r="AK263" s="12">
        <f t="shared" si="111"/>
        <v>-58.884389042302018</v>
      </c>
      <c r="AL263" s="12">
        <f t="shared" si="112"/>
        <v>-46.041954069697212</v>
      </c>
      <c r="AM263" s="12">
        <f t="shared" si="113"/>
        <v>-12.842434972604792</v>
      </c>
      <c r="AN263" s="12">
        <f t="shared" si="114"/>
        <v>-3820.5896644305249</v>
      </c>
      <c r="AO263" s="12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70"/>
    </row>
    <row r="264" spans="2:52" x14ac:dyDescent="0.45">
      <c r="B264" s="2">
        <v>249</v>
      </c>
      <c r="C264" s="12">
        <f t="shared" si="126"/>
        <v>674.5664539671202</v>
      </c>
      <c r="D264" s="12">
        <f t="shared" si="143"/>
        <v>164.56192201739282</v>
      </c>
      <c r="E264" s="12">
        <f t="shared" si="144"/>
        <v>510.00453194972738</v>
      </c>
      <c r="F264" s="12">
        <f t="shared" si="115"/>
        <v>65314.764275007401</v>
      </c>
      <c r="G264" s="1">
        <v>0</v>
      </c>
      <c r="H264" s="12">
        <f t="shared" si="127"/>
        <v>631.50705633609323</v>
      </c>
      <c r="I264" s="12">
        <f t="shared" si="128"/>
        <v>154.05749032886069</v>
      </c>
      <c r="J264" s="12">
        <f t="shared" si="129"/>
        <v>477.44956600723259</v>
      </c>
      <c r="K264" s="13">
        <f t="shared" si="116"/>
        <v>61145.546565537043</v>
      </c>
      <c r="L264" s="15">
        <f t="shared" si="117"/>
        <v>0</v>
      </c>
      <c r="M264" s="3">
        <f t="shared" si="118"/>
        <v>78.087075505828352</v>
      </c>
      <c r="N264" s="12">
        <f t="shared" si="119"/>
        <v>674.56645396710701</v>
      </c>
      <c r="O264" s="12">
        <f t="shared" si="130"/>
        <v>119.49540511630344</v>
      </c>
      <c r="P264" s="12">
        <f t="shared" si="131"/>
        <v>555.07104885080355</v>
      </c>
      <c r="Q264" s="13">
        <f t="shared" si="120"/>
        <v>47243.090997670573</v>
      </c>
      <c r="R264" s="14">
        <f t="shared" si="145"/>
        <v>1</v>
      </c>
      <c r="S264" s="2">
        <v>249</v>
      </c>
      <c r="T264" s="12">
        <f t="shared" si="132"/>
        <v>615.68206492481818</v>
      </c>
      <c r="U264" s="12">
        <f t="shared" si="133"/>
        <v>118.84134335650933</v>
      </c>
      <c r="V264" s="12">
        <f t="shared" si="134"/>
        <v>496.84072156830888</v>
      </c>
      <c r="W264" s="12">
        <f t="shared" si="121"/>
        <v>61507.338420958295</v>
      </c>
      <c r="X264" s="78">
        <f t="shared" si="122"/>
        <v>0</v>
      </c>
      <c r="Y264" s="12">
        <f t="shared" si="135"/>
        <v>576.27903664834491</v>
      </c>
      <c r="Z264" s="12">
        <f t="shared" si="136"/>
        <v>111.23561780518533</v>
      </c>
      <c r="AA264" s="12">
        <f t="shared" si="137"/>
        <v>465.04341884315954</v>
      </c>
      <c r="AB264" s="13">
        <f t="shared" si="138"/>
        <v>57570.931088210062</v>
      </c>
      <c r="AC264" s="15">
        <f t="shared" si="123"/>
        <v>0</v>
      </c>
      <c r="AD264" s="3">
        <f t="shared" si="139"/>
        <v>81.26630494952218</v>
      </c>
      <c r="AE264" s="12">
        <f t="shared" si="140"/>
        <v>615.68206492478816</v>
      </c>
      <c r="AF264" s="12">
        <f t="shared" si="141"/>
        <v>88.724847418011166</v>
      </c>
      <c r="AG264" s="12">
        <f t="shared" si="142"/>
        <v>526.95721750677694</v>
      </c>
      <c r="AH264" s="13">
        <f t="shared" si="124"/>
        <v>45764.267522325143</v>
      </c>
      <c r="AI264" s="14">
        <f t="shared" si="146"/>
        <v>1</v>
      </c>
      <c r="AJ264" s="2">
        <f t="shared" si="125"/>
        <v>249</v>
      </c>
      <c r="AK264" s="12">
        <f t="shared" si="111"/>
        <v>-58.884389042302018</v>
      </c>
      <c r="AL264" s="12">
        <f t="shared" si="112"/>
        <v>-45.72057866088349</v>
      </c>
      <c r="AM264" s="12">
        <f t="shared" si="113"/>
        <v>-13.1638103814185</v>
      </c>
      <c r="AN264" s="12">
        <f t="shared" si="114"/>
        <v>-3807.4258540491064</v>
      </c>
      <c r="AO264" s="12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70"/>
    </row>
    <row r="265" spans="2:52" x14ac:dyDescent="0.45">
      <c r="B265" s="2">
        <v>250</v>
      </c>
      <c r="C265" s="12">
        <f t="shared" si="126"/>
        <v>674.5664539671202</v>
      </c>
      <c r="D265" s="12">
        <f t="shared" si="143"/>
        <v>163.28691068751851</v>
      </c>
      <c r="E265" s="12">
        <f t="shared" si="144"/>
        <v>511.27954327960174</v>
      </c>
      <c r="F265" s="12">
        <f t="shared" si="115"/>
        <v>64803.484731727796</v>
      </c>
      <c r="G265" s="1">
        <v>0</v>
      </c>
      <c r="H265" s="12">
        <f t="shared" si="127"/>
        <v>631.50705633609311</v>
      </c>
      <c r="I265" s="12">
        <f t="shared" si="128"/>
        <v>152.8638664138426</v>
      </c>
      <c r="J265" s="12">
        <f t="shared" si="129"/>
        <v>478.6431899222506</v>
      </c>
      <c r="K265" s="13">
        <f t="shared" si="116"/>
        <v>60666.903375614791</v>
      </c>
      <c r="L265" s="15">
        <f t="shared" si="117"/>
        <v>0</v>
      </c>
      <c r="M265" s="3">
        <f t="shared" si="118"/>
        <v>77.087075505828309</v>
      </c>
      <c r="N265" s="12">
        <f t="shared" si="119"/>
        <v>674.56645396710735</v>
      </c>
      <c r="O265" s="12">
        <f t="shared" si="130"/>
        <v>118.10772749417643</v>
      </c>
      <c r="P265" s="12">
        <f t="shared" si="131"/>
        <v>556.45872647293095</v>
      </c>
      <c r="Q265" s="13">
        <f t="shared" si="120"/>
        <v>46686.632271197639</v>
      </c>
      <c r="R265" s="14">
        <f t="shared" si="145"/>
        <v>1</v>
      </c>
      <c r="S265" s="2">
        <v>250</v>
      </c>
      <c r="T265" s="12">
        <f t="shared" si="132"/>
        <v>615.68206492481818</v>
      </c>
      <c r="U265" s="12">
        <f t="shared" si="133"/>
        <v>117.88906530683671</v>
      </c>
      <c r="V265" s="12">
        <f t="shared" si="134"/>
        <v>497.79299961798142</v>
      </c>
      <c r="W265" s="12">
        <f t="shared" si="121"/>
        <v>61009.545421340314</v>
      </c>
      <c r="X265" s="78">
        <f t="shared" si="122"/>
        <v>0</v>
      </c>
      <c r="Y265" s="12">
        <f t="shared" si="135"/>
        <v>576.27903664834491</v>
      </c>
      <c r="Z265" s="12">
        <f t="shared" si="136"/>
        <v>110.34428458573595</v>
      </c>
      <c r="AA265" s="12">
        <f t="shared" si="137"/>
        <v>465.93475206260905</v>
      </c>
      <c r="AB265" s="13">
        <f t="shared" si="138"/>
        <v>57104.996336147451</v>
      </c>
      <c r="AC265" s="15">
        <f t="shared" si="123"/>
        <v>0</v>
      </c>
      <c r="AD265" s="3">
        <f t="shared" si="139"/>
        <v>80.266304949522223</v>
      </c>
      <c r="AE265" s="12">
        <f t="shared" si="140"/>
        <v>615.68206492478794</v>
      </c>
      <c r="AF265" s="12">
        <f t="shared" si="141"/>
        <v>87.714846084456525</v>
      </c>
      <c r="AG265" s="12">
        <f t="shared" si="142"/>
        <v>527.96721884033138</v>
      </c>
      <c r="AH265" s="13">
        <f t="shared" si="124"/>
        <v>45236.300303484808</v>
      </c>
      <c r="AI265" s="14">
        <f t="shared" si="146"/>
        <v>1</v>
      </c>
      <c r="AJ265" s="2">
        <f t="shared" si="125"/>
        <v>250</v>
      </c>
      <c r="AK265" s="12">
        <f t="shared" si="111"/>
        <v>-58.884389042302018</v>
      </c>
      <c r="AL265" s="12">
        <f t="shared" si="112"/>
        <v>-45.397845380681801</v>
      </c>
      <c r="AM265" s="12">
        <f t="shared" si="113"/>
        <v>-13.486543661620317</v>
      </c>
      <c r="AN265" s="12">
        <f t="shared" si="114"/>
        <v>-3793.9393103874827</v>
      </c>
      <c r="AO265" s="12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70"/>
    </row>
    <row r="266" spans="2:52" x14ac:dyDescent="0.45">
      <c r="B266" s="2">
        <v>251</v>
      </c>
      <c r="C266" s="12">
        <f t="shared" si="126"/>
        <v>674.5664539671202</v>
      </c>
      <c r="D266" s="12">
        <f t="shared" si="143"/>
        <v>162.00871182931948</v>
      </c>
      <c r="E266" s="12">
        <f t="shared" si="144"/>
        <v>512.5577421378008</v>
      </c>
      <c r="F266" s="12">
        <f t="shared" si="115"/>
        <v>64290.926989589992</v>
      </c>
      <c r="G266" s="1">
        <v>0</v>
      </c>
      <c r="H266" s="12">
        <f t="shared" si="127"/>
        <v>631.50705633609334</v>
      </c>
      <c r="I266" s="12">
        <f t="shared" si="128"/>
        <v>151.66725843903697</v>
      </c>
      <c r="J266" s="12">
        <f t="shared" si="129"/>
        <v>479.83979789705637</v>
      </c>
      <c r="K266" s="13">
        <f t="shared" si="116"/>
        <v>60187.063577717738</v>
      </c>
      <c r="L266" s="15">
        <f t="shared" si="117"/>
        <v>0</v>
      </c>
      <c r="M266" s="3">
        <f t="shared" si="118"/>
        <v>76.087075505828281</v>
      </c>
      <c r="N266" s="12">
        <f t="shared" si="119"/>
        <v>674.56645396710735</v>
      </c>
      <c r="O266" s="12">
        <f t="shared" si="130"/>
        <v>116.7165806779941</v>
      </c>
      <c r="P266" s="12">
        <f t="shared" si="131"/>
        <v>557.84987328911325</v>
      </c>
      <c r="Q266" s="13">
        <f t="shared" si="120"/>
        <v>46128.782397908522</v>
      </c>
      <c r="R266" s="14">
        <f t="shared" si="145"/>
        <v>1</v>
      </c>
      <c r="S266" s="2">
        <v>251</v>
      </c>
      <c r="T266" s="12">
        <f t="shared" si="132"/>
        <v>615.68206492481818</v>
      </c>
      <c r="U266" s="12">
        <f t="shared" si="133"/>
        <v>116.93496205756892</v>
      </c>
      <c r="V266" s="12">
        <f t="shared" si="134"/>
        <v>498.74710286724923</v>
      </c>
      <c r="W266" s="12">
        <f t="shared" si="121"/>
        <v>60510.798318473062</v>
      </c>
      <c r="X266" s="78">
        <f t="shared" si="122"/>
        <v>0</v>
      </c>
      <c r="Y266" s="12">
        <f t="shared" si="135"/>
        <v>576.27903664834491</v>
      </c>
      <c r="Z266" s="12">
        <f t="shared" si="136"/>
        <v>109.45124297761593</v>
      </c>
      <c r="AA266" s="12">
        <f t="shared" si="137"/>
        <v>466.82779367072891</v>
      </c>
      <c r="AB266" s="13">
        <f t="shared" si="138"/>
        <v>56638.16854247672</v>
      </c>
      <c r="AC266" s="15">
        <f t="shared" si="123"/>
        <v>0</v>
      </c>
      <c r="AD266" s="3">
        <f t="shared" si="139"/>
        <v>79.26630494952218</v>
      </c>
      <c r="AE266" s="12">
        <f t="shared" si="140"/>
        <v>615.68206492478828</v>
      </c>
      <c r="AF266" s="12">
        <f t="shared" si="141"/>
        <v>86.702908915012543</v>
      </c>
      <c r="AG266" s="12">
        <f t="shared" si="142"/>
        <v>528.97915600977569</v>
      </c>
      <c r="AH266" s="13">
        <f t="shared" si="124"/>
        <v>44707.321147475035</v>
      </c>
      <c r="AI266" s="14">
        <f t="shared" si="146"/>
        <v>1</v>
      </c>
      <c r="AJ266" s="2">
        <f t="shared" si="125"/>
        <v>251</v>
      </c>
      <c r="AK266" s="12">
        <f t="shared" si="111"/>
        <v>-58.884389042302018</v>
      </c>
      <c r="AL266" s="12">
        <f t="shared" si="112"/>
        <v>-45.073749771750556</v>
      </c>
      <c r="AM266" s="12">
        <f t="shared" si="113"/>
        <v>-13.810639270551576</v>
      </c>
      <c r="AN266" s="12">
        <f t="shared" si="114"/>
        <v>-3780.1286711169305</v>
      </c>
      <c r="AO266" s="12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70"/>
    </row>
    <row r="267" spans="2:52" x14ac:dyDescent="0.45">
      <c r="B267" s="2">
        <v>252</v>
      </c>
      <c r="C267" s="12">
        <f t="shared" si="126"/>
        <v>674.5664539671202</v>
      </c>
      <c r="D267" s="12">
        <f t="shared" si="143"/>
        <v>160.72731747397498</v>
      </c>
      <c r="E267" s="12">
        <f t="shared" si="144"/>
        <v>513.83913649314525</v>
      </c>
      <c r="F267" s="12">
        <f t="shared" si="115"/>
        <v>63777.087853096848</v>
      </c>
      <c r="G267" s="1">
        <v>0</v>
      </c>
      <c r="H267" s="12">
        <f t="shared" si="127"/>
        <v>631.50705633609323</v>
      </c>
      <c r="I267" s="12">
        <f t="shared" si="128"/>
        <v>150.46765894429436</v>
      </c>
      <c r="J267" s="12">
        <f t="shared" si="129"/>
        <v>481.03939739179896</v>
      </c>
      <c r="K267" s="13">
        <f t="shared" si="116"/>
        <v>59706.024180325941</v>
      </c>
      <c r="L267" s="15">
        <f t="shared" si="117"/>
        <v>0</v>
      </c>
      <c r="M267" s="3">
        <f t="shared" si="118"/>
        <v>75.087075505828309</v>
      </c>
      <c r="N267" s="12">
        <f t="shared" si="119"/>
        <v>674.56645396710724</v>
      </c>
      <c r="O267" s="12">
        <f t="shared" si="130"/>
        <v>115.32195599477132</v>
      </c>
      <c r="P267" s="12">
        <f t="shared" si="131"/>
        <v>559.24449797233592</v>
      </c>
      <c r="Q267" s="13">
        <f t="shared" si="120"/>
        <v>45569.537899936186</v>
      </c>
      <c r="R267" s="14">
        <f t="shared" si="145"/>
        <v>1</v>
      </c>
      <c r="S267" s="2">
        <v>252</v>
      </c>
      <c r="T267" s="12">
        <f t="shared" si="132"/>
        <v>615.68206492481818</v>
      </c>
      <c r="U267" s="12">
        <f t="shared" si="133"/>
        <v>115.9790301104067</v>
      </c>
      <c r="V267" s="12">
        <f t="shared" si="134"/>
        <v>499.70303481441152</v>
      </c>
      <c r="W267" s="12">
        <f t="shared" si="121"/>
        <v>60011.095283658651</v>
      </c>
      <c r="X267" s="78">
        <f t="shared" si="122"/>
        <v>0</v>
      </c>
      <c r="Y267" s="12">
        <f t="shared" si="135"/>
        <v>576.27903664834491</v>
      </c>
      <c r="Z267" s="12">
        <f t="shared" si="136"/>
        <v>108.55648970641371</v>
      </c>
      <c r="AA267" s="12">
        <f t="shared" si="137"/>
        <v>467.72254694193123</v>
      </c>
      <c r="AB267" s="13">
        <f t="shared" si="138"/>
        <v>56170.445995534792</v>
      </c>
      <c r="AC267" s="15">
        <f t="shared" si="123"/>
        <v>0</v>
      </c>
      <c r="AD267" s="3">
        <f t="shared" si="139"/>
        <v>78.266304949522123</v>
      </c>
      <c r="AE267" s="12">
        <f t="shared" si="140"/>
        <v>615.68206492478862</v>
      </c>
      <c r="AF267" s="12">
        <f t="shared" si="141"/>
        <v>85.689032199327144</v>
      </c>
      <c r="AG267" s="12">
        <f t="shared" si="142"/>
        <v>529.99303272546149</v>
      </c>
      <c r="AH267" s="13">
        <f t="shared" si="124"/>
        <v>44177.328114749573</v>
      </c>
      <c r="AI267" s="14">
        <f t="shared" si="146"/>
        <v>1</v>
      </c>
      <c r="AJ267" s="2">
        <f t="shared" si="125"/>
        <v>252</v>
      </c>
      <c r="AK267" s="12">
        <f t="shared" si="111"/>
        <v>-58.884389042302018</v>
      </c>
      <c r="AL267" s="12">
        <f t="shared" si="112"/>
        <v>-44.748287363568281</v>
      </c>
      <c r="AM267" s="12">
        <f t="shared" si="113"/>
        <v>-14.136101678733723</v>
      </c>
      <c r="AN267" s="12">
        <f t="shared" si="114"/>
        <v>-3765.9925694381964</v>
      </c>
      <c r="AO267" s="12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70"/>
    </row>
    <row r="268" spans="2:52" x14ac:dyDescent="0.45">
      <c r="B268" s="2">
        <v>253</v>
      </c>
      <c r="C268" s="12">
        <f t="shared" si="126"/>
        <v>674.5664539671202</v>
      </c>
      <c r="D268" s="12">
        <f t="shared" si="143"/>
        <v>159.44271963274213</v>
      </c>
      <c r="E268" s="12">
        <f t="shared" si="144"/>
        <v>515.12373433437801</v>
      </c>
      <c r="F268" s="12">
        <f t="shared" si="115"/>
        <v>63261.964118762473</v>
      </c>
      <c r="G268" s="1">
        <v>0</v>
      </c>
      <c r="H268" s="12">
        <f t="shared" si="127"/>
        <v>631.50705633609334</v>
      </c>
      <c r="I268" s="12">
        <f t="shared" si="128"/>
        <v>149.26506045081484</v>
      </c>
      <c r="J268" s="12">
        <f t="shared" si="129"/>
        <v>482.24199588527836</v>
      </c>
      <c r="K268" s="13">
        <f t="shared" si="116"/>
        <v>59223.782184440664</v>
      </c>
      <c r="L268" s="15">
        <f t="shared" si="117"/>
        <v>0</v>
      </c>
      <c r="M268" s="3">
        <f t="shared" si="118"/>
        <v>74.087075505828324</v>
      </c>
      <c r="N268" s="12">
        <f t="shared" si="119"/>
        <v>674.5664539671069</v>
      </c>
      <c r="O268" s="12">
        <f t="shared" si="130"/>
        <v>113.92384474984047</v>
      </c>
      <c r="P268" s="12">
        <f t="shared" si="131"/>
        <v>560.64260921726645</v>
      </c>
      <c r="Q268" s="13">
        <f t="shared" si="120"/>
        <v>45008.895290718916</v>
      </c>
      <c r="R268" s="14">
        <f t="shared" si="145"/>
        <v>1</v>
      </c>
      <c r="S268" s="2">
        <v>253</v>
      </c>
      <c r="T268" s="12">
        <f t="shared" si="132"/>
        <v>615.68206492481818</v>
      </c>
      <c r="U268" s="12">
        <f t="shared" si="133"/>
        <v>115.02126596034574</v>
      </c>
      <c r="V268" s="12">
        <f t="shared" si="134"/>
        <v>500.66079896447235</v>
      </c>
      <c r="W268" s="12">
        <f t="shared" si="121"/>
        <v>59510.434484694182</v>
      </c>
      <c r="X268" s="78">
        <f t="shared" si="122"/>
        <v>0</v>
      </c>
      <c r="Y268" s="12">
        <f t="shared" si="135"/>
        <v>576.27903664834491</v>
      </c>
      <c r="Z268" s="12">
        <f t="shared" si="136"/>
        <v>107.6600214914417</v>
      </c>
      <c r="AA268" s="12">
        <f t="shared" si="137"/>
        <v>468.61901515690329</v>
      </c>
      <c r="AB268" s="13">
        <f t="shared" si="138"/>
        <v>55701.826980377889</v>
      </c>
      <c r="AC268" s="15">
        <f t="shared" si="123"/>
        <v>0</v>
      </c>
      <c r="AD268" s="3">
        <f t="shared" si="139"/>
        <v>77.266304949522137</v>
      </c>
      <c r="AE268" s="12">
        <f t="shared" si="140"/>
        <v>615.68206492478851</v>
      </c>
      <c r="AF268" s="12">
        <f t="shared" si="141"/>
        <v>84.673212219936673</v>
      </c>
      <c r="AG268" s="12">
        <f t="shared" si="142"/>
        <v>531.00885270485185</v>
      </c>
      <c r="AH268" s="13">
        <f t="shared" si="124"/>
        <v>43646.319262044723</v>
      </c>
      <c r="AI268" s="14">
        <f t="shared" si="146"/>
        <v>1</v>
      </c>
      <c r="AJ268" s="2">
        <f t="shared" si="125"/>
        <v>253</v>
      </c>
      <c r="AK268" s="12">
        <f t="shared" si="111"/>
        <v>-58.884389042302018</v>
      </c>
      <c r="AL268" s="12">
        <f t="shared" si="112"/>
        <v>-44.421453672396382</v>
      </c>
      <c r="AM268" s="12">
        <f t="shared" si="113"/>
        <v>-14.462935369905665</v>
      </c>
      <c r="AN268" s="12">
        <f t="shared" si="114"/>
        <v>-3751.5296340682908</v>
      </c>
      <c r="AO268" s="12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70"/>
    </row>
    <row r="269" spans="2:52" x14ac:dyDescent="0.45">
      <c r="B269" s="2">
        <v>254</v>
      </c>
      <c r="C269" s="12">
        <f t="shared" si="126"/>
        <v>674.56645396712031</v>
      </c>
      <c r="D269" s="12">
        <f t="shared" si="143"/>
        <v>158.15491029690619</v>
      </c>
      <c r="E269" s="12">
        <f t="shared" si="144"/>
        <v>516.4115436702142</v>
      </c>
      <c r="F269" s="12">
        <f t="shared" si="115"/>
        <v>62745.552575092261</v>
      </c>
      <c r="G269" s="1">
        <v>0</v>
      </c>
      <c r="H269" s="12">
        <f t="shared" si="127"/>
        <v>631.50705633609346</v>
      </c>
      <c r="I269" s="12">
        <f t="shared" si="128"/>
        <v>148.05945546110166</v>
      </c>
      <c r="J269" s="12">
        <f t="shared" si="129"/>
        <v>483.44760087499179</v>
      </c>
      <c r="K269" s="13">
        <f t="shared" si="116"/>
        <v>58740.334583565673</v>
      </c>
      <c r="L269" s="15">
        <f t="shared" si="117"/>
        <v>0</v>
      </c>
      <c r="M269" s="3">
        <f t="shared" si="118"/>
        <v>73.087075505828324</v>
      </c>
      <c r="N269" s="12">
        <f t="shared" si="119"/>
        <v>674.5664539671069</v>
      </c>
      <c r="O269" s="12">
        <f t="shared" si="130"/>
        <v>112.5222382267973</v>
      </c>
      <c r="P269" s="12">
        <f t="shared" si="131"/>
        <v>562.0442157403096</v>
      </c>
      <c r="Q269" s="13">
        <f t="shared" si="120"/>
        <v>44446.851074978607</v>
      </c>
      <c r="R269" s="14">
        <f t="shared" si="145"/>
        <v>1</v>
      </c>
      <c r="S269" s="2">
        <v>254</v>
      </c>
      <c r="T269" s="12">
        <f t="shared" si="132"/>
        <v>615.68206492481818</v>
      </c>
      <c r="U269" s="12">
        <f t="shared" si="133"/>
        <v>114.06166609566385</v>
      </c>
      <c r="V269" s="12">
        <f t="shared" si="134"/>
        <v>501.62039882915434</v>
      </c>
      <c r="W269" s="12">
        <f t="shared" si="121"/>
        <v>59008.814085865029</v>
      </c>
      <c r="X269" s="78">
        <f t="shared" si="122"/>
        <v>0</v>
      </c>
      <c r="Y269" s="12">
        <f t="shared" si="135"/>
        <v>576.27903664834491</v>
      </c>
      <c r="Z269" s="12">
        <f t="shared" si="136"/>
        <v>106.76183504572428</v>
      </c>
      <c r="AA269" s="12">
        <f t="shared" si="137"/>
        <v>469.51720160262062</v>
      </c>
      <c r="AB269" s="13">
        <f t="shared" si="138"/>
        <v>55232.30977877527</v>
      </c>
      <c r="AC269" s="15">
        <f t="shared" si="123"/>
        <v>0</v>
      </c>
      <c r="AD269" s="3">
        <f t="shared" si="139"/>
        <v>76.266304949522066</v>
      </c>
      <c r="AE269" s="12">
        <f t="shared" si="140"/>
        <v>615.68206492478885</v>
      </c>
      <c r="AF269" s="12">
        <f t="shared" si="141"/>
        <v>83.655445252252377</v>
      </c>
      <c r="AG269" s="12">
        <f t="shared" si="142"/>
        <v>532.02661967253653</v>
      </c>
      <c r="AH269" s="13">
        <f t="shared" si="124"/>
        <v>43114.292642372187</v>
      </c>
      <c r="AI269" s="14">
        <f t="shared" si="146"/>
        <v>1</v>
      </c>
      <c r="AJ269" s="2">
        <f t="shared" si="125"/>
        <v>254</v>
      </c>
      <c r="AK269" s="12">
        <f t="shared" si="111"/>
        <v>-58.884389042302132</v>
      </c>
      <c r="AL269" s="12">
        <f t="shared" si="112"/>
        <v>-44.093244201242342</v>
      </c>
      <c r="AM269" s="12">
        <f t="shared" si="113"/>
        <v>-14.791144841059861</v>
      </c>
      <c r="AN269" s="12">
        <f t="shared" si="114"/>
        <v>-3736.7384892272312</v>
      </c>
      <c r="AO269" s="12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70"/>
    </row>
    <row r="270" spans="2:52" x14ac:dyDescent="0.45">
      <c r="B270" s="2">
        <v>255</v>
      </c>
      <c r="C270" s="12">
        <f t="shared" si="126"/>
        <v>674.56645396712031</v>
      </c>
      <c r="D270" s="12">
        <f t="shared" si="143"/>
        <v>156.86388143773067</v>
      </c>
      <c r="E270" s="12">
        <f t="shared" si="144"/>
        <v>517.70257252938961</v>
      </c>
      <c r="F270" s="12">
        <f t="shared" si="115"/>
        <v>62227.850002562875</v>
      </c>
      <c r="G270" s="1">
        <v>0</v>
      </c>
      <c r="H270" s="12">
        <f t="shared" si="127"/>
        <v>631.50705633609334</v>
      </c>
      <c r="I270" s="12">
        <f t="shared" si="128"/>
        <v>146.85083645891419</v>
      </c>
      <c r="J270" s="12">
        <f t="shared" si="129"/>
        <v>484.65621987717918</v>
      </c>
      <c r="K270" s="13">
        <f t="shared" si="116"/>
        <v>58255.678363688494</v>
      </c>
      <c r="L270" s="15">
        <f t="shared" si="117"/>
        <v>0</v>
      </c>
      <c r="M270" s="3">
        <f t="shared" si="118"/>
        <v>72.087075505828338</v>
      </c>
      <c r="N270" s="12">
        <f t="shared" si="119"/>
        <v>674.56645396710678</v>
      </c>
      <c r="O270" s="12">
        <f t="shared" si="130"/>
        <v>111.11712768744653</v>
      </c>
      <c r="P270" s="12">
        <f t="shared" si="131"/>
        <v>563.44932627966023</v>
      </c>
      <c r="Q270" s="13">
        <f t="shared" si="120"/>
        <v>43883.401748698947</v>
      </c>
      <c r="R270" s="14">
        <f t="shared" si="145"/>
        <v>1</v>
      </c>
      <c r="S270" s="2">
        <v>255</v>
      </c>
      <c r="T270" s="12">
        <f t="shared" si="132"/>
        <v>615.68206492481818</v>
      </c>
      <c r="U270" s="12">
        <f t="shared" si="133"/>
        <v>113.10022699790797</v>
      </c>
      <c r="V270" s="12">
        <f t="shared" si="134"/>
        <v>502.58183792691017</v>
      </c>
      <c r="W270" s="12">
        <f t="shared" si="121"/>
        <v>58506.232247938118</v>
      </c>
      <c r="X270" s="78">
        <f t="shared" si="122"/>
        <v>0</v>
      </c>
      <c r="Y270" s="12">
        <f t="shared" si="135"/>
        <v>576.27903664834491</v>
      </c>
      <c r="Z270" s="12">
        <f t="shared" si="136"/>
        <v>105.86192707598595</v>
      </c>
      <c r="AA270" s="12">
        <f t="shared" si="137"/>
        <v>470.41710957235904</v>
      </c>
      <c r="AB270" s="13">
        <f t="shared" si="138"/>
        <v>54761.892669202913</v>
      </c>
      <c r="AC270" s="15">
        <f t="shared" si="123"/>
        <v>0</v>
      </c>
      <c r="AD270" s="3">
        <f t="shared" si="139"/>
        <v>75.266304949522137</v>
      </c>
      <c r="AE270" s="12">
        <f t="shared" si="140"/>
        <v>615.68206492478839</v>
      </c>
      <c r="AF270" s="12">
        <f t="shared" si="141"/>
        <v>82.635727564546684</v>
      </c>
      <c r="AG270" s="12">
        <f t="shared" si="142"/>
        <v>533.04633736024175</v>
      </c>
      <c r="AH270" s="13">
        <f t="shared" si="124"/>
        <v>42581.246305011948</v>
      </c>
      <c r="AI270" s="14">
        <f t="shared" si="146"/>
        <v>1</v>
      </c>
      <c r="AJ270" s="2">
        <f t="shared" si="125"/>
        <v>255</v>
      </c>
      <c r="AK270" s="12">
        <f t="shared" si="111"/>
        <v>-58.884389042302132</v>
      </c>
      <c r="AL270" s="12">
        <f t="shared" si="112"/>
        <v>-43.763654439822702</v>
      </c>
      <c r="AM270" s="12">
        <f t="shared" si="113"/>
        <v>-15.120734602479445</v>
      </c>
      <c r="AN270" s="12">
        <f t="shared" si="114"/>
        <v>-3721.6177546247563</v>
      </c>
      <c r="AO270" s="12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70"/>
    </row>
    <row r="271" spans="2:52" x14ac:dyDescent="0.45">
      <c r="B271" s="2">
        <v>256</v>
      </c>
      <c r="C271" s="12">
        <f t="shared" si="126"/>
        <v>674.5664539671202</v>
      </c>
      <c r="D271" s="12">
        <f t="shared" si="143"/>
        <v>155.56962500640719</v>
      </c>
      <c r="E271" s="12">
        <f t="shared" si="144"/>
        <v>518.99682896071295</v>
      </c>
      <c r="F271" s="12">
        <f t="shared" si="115"/>
        <v>61708.853173602161</v>
      </c>
      <c r="G271" s="1">
        <v>0</v>
      </c>
      <c r="H271" s="12">
        <f t="shared" si="127"/>
        <v>631.50705633609323</v>
      </c>
      <c r="I271" s="12">
        <f t="shared" si="128"/>
        <v>145.63919590922123</v>
      </c>
      <c r="J271" s="12">
        <f t="shared" si="129"/>
        <v>485.86786042687203</v>
      </c>
      <c r="K271" s="13">
        <f t="shared" si="116"/>
        <v>57769.810503261622</v>
      </c>
      <c r="L271" s="15">
        <f t="shared" si="117"/>
        <v>0</v>
      </c>
      <c r="M271" s="3">
        <f t="shared" si="118"/>
        <v>71.087075505828352</v>
      </c>
      <c r="N271" s="12">
        <f t="shared" si="119"/>
        <v>674.56645396710667</v>
      </c>
      <c r="O271" s="12">
        <f t="shared" si="130"/>
        <v>109.70850437174737</v>
      </c>
      <c r="P271" s="12">
        <f t="shared" si="131"/>
        <v>564.85794959535929</v>
      </c>
      <c r="Q271" s="13">
        <f t="shared" si="120"/>
        <v>43318.543799103587</v>
      </c>
      <c r="R271" s="14">
        <f t="shared" si="145"/>
        <v>1</v>
      </c>
      <c r="S271" s="2">
        <v>256</v>
      </c>
      <c r="T271" s="12">
        <f t="shared" si="132"/>
        <v>615.68206492481818</v>
      </c>
      <c r="U271" s="12">
        <f t="shared" si="133"/>
        <v>112.13694514188138</v>
      </c>
      <c r="V271" s="12">
        <f t="shared" si="134"/>
        <v>503.54511978293681</v>
      </c>
      <c r="W271" s="12">
        <f t="shared" si="121"/>
        <v>58002.687128155179</v>
      </c>
      <c r="X271" s="78">
        <f t="shared" si="122"/>
        <v>0</v>
      </c>
      <c r="Y271" s="12">
        <f t="shared" si="135"/>
        <v>576.27903664834491</v>
      </c>
      <c r="Z271" s="12">
        <f t="shared" si="136"/>
        <v>104.96029428263891</v>
      </c>
      <c r="AA271" s="12">
        <f t="shared" si="137"/>
        <v>471.3187423657061</v>
      </c>
      <c r="AB271" s="13">
        <f t="shared" si="138"/>
        <v>54290.573926837205</v>
      </c>
      <c r="AC271" s="15">
        <f t="shared" si="123"/>
        <v>0</v>
      </c>
      <c r="AD271" s="3">
        <f t="shared" si="139"/>
        <v>74.266304949522095</v>
      </c>
      <c r="AE271" s="12">
        <f t="shared" si="140"/>
        <v>615.68206492478885</v>
      </c>
      <c r="AF271" s="12">
        <f t="shared" si="141"/>
        <v>81.614055417939568</v>
      </c>
      <c r="AG271" s="12">
        <f t="shared" si="142"/>
        <v>534.06800950684931</v>
      </c>
      <c r="AH271" s="13">
        <f t="shared" si="124"/>
        <v>42047.178295505095</v>
      </c>
      <c r="AI271" s="14">
        <f t="shared" si="146"/>
        <v>1</v>
      </c>
      <c r="AJ271" s="2">
        <f t="shared" si="125"/>
        <v>256</v>
      </c>
      <c r="AK271" s="12">
        <f t="shared" si="111"/>
        <v>-58.884389042302018</v>
      </c>
      <c r="AL271" s="12">
        <f t="shared" si="112"/>
        <v>-43.432679864525809</v>
      </c>
      <c r="AM271" s="12">
        <f t="shared" si="113"/>
        <v>-15.451709177776138</v>
      </c>
      <c r="AN271" s="12">
        <f t="shared" si="114"/>
        <v>-3706.166045446982</v>
      </c>
      <c r="AO271" s="12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70"/>
    </row>
    <row r="272" spans="2:52" x14ac:dyDescent="0.45">
      <c r="B272" s="2">
        <v>257</v>
      </c>
      <c r="C272" s="12">
        <f t="shared" si="126"/>
        <v>674.56645396712031</v>
      </c>
      <c r="D272" s="12">
        <f t="shared" si="143"/>
        <v>154.27213293400541</v>
      </c>
      <c r="E272" s="12">
        <f t="shared" si="144"/>
        <v>520.2943210331149</v>
      </c>
      <c r="F272" s="12">
        <f t="shared" si="115"/>
        <v>61188.558852569047</v>
      </c>
      <c r="G272" s="1">
        <v>0</v>
      </c>
      <c r="H272" s="12">
        <f t="shared" si="127"/>
        <v>631.50705633609334</v>
      </c>
      <c r="I272" s="12">
        <f t="shared" si="128"/>
        <v>144.42452625815406</v>
      </c>
      <c r="J272" s="12">
        <f t="shared" si="129"/>
        <v>487.08253007793928</v>
      </c>
      <c r="K272" s="13">
        <f t="shared" si="116"/>
        <v>57282.727973183682</v>
      </c>
      <c r="L272" s="15">
        <f t="shared" si="117"/>
        <v>0</v>
      </c>
      <c r="M272" s="3">
        <f t="shared" si="118"/>
        <v>70.087075505828281</v>
      </c>
      <c r="N272" s="12">
        <f t="shared" si="119"/>
        <v>674.56645396710746</v>
      </c>
      <c r="O272" s="12">
        <f t="shared" si="130"/>
        <v>108.29635949775897</v>
      </c>
      <c r="P272" s="12">
        <f t="shared" si="131"/>
        <v>566.27009446934846</v>
      </c>
      <c r="Q272" s="13">
        <f t="shared" si="120"/>
        <v>42752.273704634237</v>
      </c>
      <c r="R272" s="14">
        <f t="shared" si="145"/>
        <v>1</v>
      </c>
      <c r="S272" s="2">
        <v>257</v>
      </c>
      <c r="T272" s="12">
        <f t="shared" si="132"/>
        <v>615.68206492481818</v>
      </c>
      <c r="U272" s="12">
        <f t="shared" si="133"/>
        <v>111.17181699563075</v>
      </c>
      <c r="V272" s="12">
        <f t="shared" si="134"/>
        <v>504.51024792918736</v>
      </c>
      <c r="W272" s="12">
        <f t="shared" si="121"/>
        <v>57498.17688022599</v>
      </c>
      <c r="X272" s="78">
        <f t="shared" si="122"/>
        <v>0</v>
      </c>
      <c r="Y272" s="12">
        <f t="shared" si="135"/>
        <v>576.27903664834491</v>
      </c>
      <c r="Z272" s="12">
        <f t="shared" si="136"/>
        <v>104.05693335977131</v>
      </c>
      <c r="AA272" s="12">
        <f t="shared" si="137"/>
        <v>472.22210328857363</v>
      </c>
      <c r="AB272" s="13">
        <f t="shared" si="138"/>
        <v>53818.351823548634</v>
      </c>
      <c r="AC272" s="15">
        <f t="shared" si="123"/>
        <v>0</v>
      </c>
      <c r="AD272" s="3">
        <f t="shared" si="139"/>
        <v>73.266304949522223</v>
      </c>
      <c r="AE272" s="12">
        <f t="shared" si="140"/>
        <v>615.68206492478794</v>
      </c>
      <c r="AF272" s="12">
        <f t="shared" si="141"/>
        <v>80.590425066384768</v>
      </c>
      <c r="AG272" s="12">
        <f t="shared" si="142"/>
        <v>535.09163985840314</v>
      </c>
      <c r="AH272" s="13">
        <f t="shared" si="124"/>
        <v>41512.086655646694</v>
      </c>
      <c r="AI272" s="14">
        <f t="shared" si="146"/>
        <v>1</v>
      </c>
      <c r="AJ272" s="2">
        <f t="shared" si="125"/>
        <v>257</v>
      </c>
      <c r="AK272" s="12">
        <f t="shared" ref="AK272:AK335" si="147">+T272-C272</f>
        <v>-58.884389042302132</v>
      </c>
      <c r="AL272" s="12">
        <f t="shared" ref="AL272:AL335" si="148">+U272-D272</f>
        <v>-43.100315938374663</v>
      </c>
      <c r="AM272" s="12">
        <f t="shared" ref="AM272:AM335" si="149">+V272-E272</f>
        <v>-15.78407310392754</v>
      </c>
      <c r="AN272" s="12">
        <f t="shared" ref="AN272:AN335" si="150">+W272-F272</f>
        <v>-3690.381972343057</v>
      </c>
      <c r="AO272" s="12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70"/>
    </row>
    <row r="273" spans="2:52" x14ac:dyDescent="0.45">
      <c r="B273" s="2">
        <v>258</v>
      </c>
      <c r="C273" s="12">
        <f t="shared" si="126"/>
        <v>674.56645396712031</v>
      </c>
      <c r="D273" s="12">
        <f t="shared" si="143"/>
        <v>152.97139713142263</v>
      </c>
      <c r="E273" s="12">
        <f t="shared" si="144"/>
        <v>521.59505683569773</v>
      </c>
      <c r="F273" s="12">
        <f t="shared" ref="F273:F336" si="151">+F272-E273</f>
        <v>60666.963795733347</v>
      </c>
      <c r="G273" s="1">
        <v>0</v>
      </c>
      <c r="H273" s="12">
        <f t="shared" si="127"/>
        <v>631.50705633609334</v>
      </c>
      <c r="I273" s="12">
        <f t="shared" si="128"/>
        <v>143.20681993295921</v>
      </c>
      <c r="J273" s="12">
        <f t="shared" si="129"/>
        <v>488.30023640313414</v>
      </c>
      <c r="K273" s="13">
        <f t="shared" ref="K273:K336" si="152">+K272-J273-G273</f>
        <v>56794.427736780548</v>
      </c>
      <c r="L273" s="15">
        <f t="shared" ref="L273:L336" si="153">+G273</f>
        <v>0</v>
      </c>
      <c r="M273" s="3">
        <f t="shared" ref="M273:M336" si="154">+(IF(ISERROR(NPER($E$3/12,-C273,Q272)),0,NPER($E$3/12,-C273,Q272)))</f>
        <v>69.087075505828295</v>
      </c>
      <c r="N273" s="12">
        <f t="shared" ref="N273:N336" si="155">+O273+P273</f>
        <v>674.56645396710724</v>
      </c>
      <c r="O273" s="12">
        <f t="shared" si="130"/>
        <v>106.8806842615856</v>
      </c>
      <c r="P273" s="12">
        <f t="shared" si="131"/>
        <v>567.68576970552158</v>
      </c>
      <c r="Q273" s="13">
        <f t="shared" ref="Q273:Q336" si="156">Q272-P273-L273</f>
        <v>42184.587934928713</v>
      </c>
      <c r="R273" s="14">
        <f t="shared" si="145"/>
        <v>1</v>
      </c>
      <c r="S273" s="2">
        <v>258</v>
      </c>
      <c r="T273" s="12">
        <f t="shared" si="132"/>
        <v>615.68206492481818</v>
      </c>
      <c r="U273" s="12">
        <f t="shared" si="133"/>
        <v>110.20483902043314</v>
      </c>
      <c r="V273" s="12">
        <f t="shared" si="134"/>
        <v>505.47722590438497</v>
      </c>
      <c r="W273" s="12">
        <f t="shared" ref="W273:W336" si="157">+W272-V273</f>
        <v>56992.699654321608</v>
      </c>
      <c r="X273" s="78">
        <f t="shared" ref="X273:X336" si="158">+G273</f>
        <v>0</v>
      </c>
      <c r="Y273" s="12">
        <f t="shared" si="135"/>
        <v>576.27903664834491</v>
      </c>
      <c r="Z273" s="12">
        <f t="shared" si="136"/>
        <v>103.15184099513488</v>
      </c>
      <c r="AA273" s="12">
        <f t="shared" si="137"/>
        <v>473.12719565321009</v>
      </c>
      <c r="AB273" s="13">
        <f t="shared" si="138"/>
        <v>53345.224627895426</v>
      </c>
      <c r="AC273" s="15">
        <f t="shared" ref="AC273:AC336" si="159">+X273</f>
        <v>0</v>
      </c>
      <c r="AD273" s="3">
        <f t="shared" si="139"/>
        <v>72.266304949522194</v>
      </c>
      <c r="AE273" s="12">
        <f t="shared" si="140"/>
        <v>615.68206492478805</v>
      </c>
      <c r="AF273" s="12">
        <f t="shared" si="141"/>
        <v>79.564832756656159</v>
      </c>
      <c r="AG273" s="12">
        <f t="shared" si="142"/>
        <v>536.11723216813186</v>
      </c>
      <c r="AH273" s="13">
        <f t="shared" ref="AH273:AH336" si="160">AH272-AG273-AC273</f>
        <v>40975.969423478564</v>
      </c>
      <c r="AI273" s="14">
        <f t="shared" si="146"/>
        <v>1</v>
      </c>
      <c r="AJ273" s="2">
        <f t="shared" ref="AJ273:AJ336" si="161">+S273</f>
        <v>258</v>
      </c>
      <c r="AK273" s="12">
        <f t="shared" si="147"/>
        <v>-58.884389042302132</v>
      </c>
      <c r="AL273" s="12">
        <f t="shared" si="148"/>
        <v>-42.766558110989493</v>
      </c>
      <c r="AM273" s="12">
        <f t="shared" si="149"/>
        <v>-16.117830931312767</v>
      </c>
      <c r="AN273" s="12">
        <f t="shared" si="150"/>
        <v>-3674.2641414117388</v>
      </c>
      <c r="AO273" s="12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70"/>
    </row>
    <row r="274" spans="2:52" x14ac:dyDescent="0.45">
      <c r="B274" s="2">
        <v>259</v>
      </c>
      <c r="C274" s="12">
        <f t="shared" ref="C274:C337" si="162">IF(ISERROR(-PMT($E$3/12,$D$3-B273,F273)),0,-PMT($E$3/12,$D$3-B273,F273))</f>
        <v>674.56645396712031</v>
      </c>
      <c r="D274" s="12">
        <f t="shared" si="143"/>
        <v>151.66740948933338</v>
      </c>
      <c r="E274" s="12">
        <f t="shared" si="144"/>
        <v>522.89904447778702</v>
      </c>
      <c r="F274" s="12">
        <f t="shared" si="151"/>
        <v>60144.064751255559</v>
      </c>
      <c r="G274" s="1">
        <v>0</v>
      </c>
      <c r="H274" s="12">
        <f t="shared" ref="H274:H337" si="163">IF(ISERROR(-PMT($E$3/12,$D$3-B273,K273)),0,-PMT($E$3/12,$D$3-B273,K273))</f>
        <v>631.50705633609334</v>
      </c>
      <c r="I274" s="12">
        <f t="shared" ref="I274:I337" si="164">IF(ISERROR(-IPMT($E$3/12,B274-B273,$D$3-B273,K273)),0,-IPMT($E$3/12,B274-B273,$D$3-B273,K273))</f>
        <v>141.98606934195138</v>
      </c>
      <c r="J274" s="12">
        <f t="shared" ref="J274:J337" si="165">IF(ISERROR(-PPMT($E$3/12,B274-B273,$D$3-B273,K273)),0,-PPMT($E$3/12,B274-B273,$D$3-B273,K273))</f>
        <v>489.52098699414199</v>
      </c>
      <c r="K274" s="13">
        <f t="shared" si="152"/>
        <v>56304.906749786409</v>
      </c>
      <c r="L274" s="15">
        <f t="shared" si="153"/>
        <v>0</v>
      </c>
      <c r="M274" s="3">
        <f t="shared" si="154"/>
        <v>68.087075505828309</v>
      </c>
      <c r="N274" s="12">
        <f t="shared" si="155"/>
        <v>674.56645396710712</v>
      </c>
      <c r="O274" s="12">
        <f t="shared" ref="O274:O337" si="166">IF(ISERROR(-IPMT($E$3/12,B274-B273,M274,Q273)),0,-IPMT($E$3/12,B274-B273,$D$3-B273,Q273))*R274</f>
        <v>105.46146983732179</v>
      </c>
      <c r="P274" s="12">
        <f t="shared" ref="P274:P337" si="167">IF(ISERROR(-PPMT($E$3/12,B274-B273,M274,Q273)),0,-PPMT($E$3/12,B274-B273,M274,Q273))*R274</f>
        <v>569.10498412978529</v>
      </c>
      <c r="Q274" s="13">
        <f t="shared" si="156"/>
        <v>41615.482950798927</v>
      </c>
      <c r="R274" s="14">
        <f t="shared" si="145"/>
        <v>1</v>
      </c>
      <c r="S274" s="2">
        <v>259</v>
      </c>
      <c r="T274" s="12">
        <f t="shared" ref="T274:T337" si="168">IF(ISERROR(-PMT($V$3/12,$U$3-S273,W273)),0,-PMT($V$3/12,$U$3-S273,W273))</f>
        <v>615.68206492481818</v>
      </c>
      <c r="U274" s="12">
        <f t="shared" ref="U274:U337" si="169">IF(ISERROR(-IPMT($V$3/12,S274-S273,$U$3-S273,W273)),0,-IPMT($V$3/12,S274-S273,$U$3-S273,W273))</f>
        <v>109.23600767078307</v>
      </c>
      <c r="V274" s="12">
        <f t="shared" ref="V274:V337" si="170">IF(ISERROR(-PPMT($V$3/12,S274-S273,$U$3-S273,W273)),0,-PPMT($V$3/12,S274-S273,$U$3-S273,W273))</f>
        <v>506.44605725403511</v>
      </c>
      <c r="W274" s="12">
        <f t="shared" si="157"/>
        <v>56486.253597067574</v>
      </c>
      <c r="X274" s="78">
        <f t="shared" si="158"/>
        <v>0</v>
      </c>
      <c r="Y274" s="12">
        <f t="shared" ref="Y274:Y337" si="171">IF(ISERROR(-PMT($V$3/12,$U$3-S273,AB273)),0,-PMT($V$3/12,$U$3-S273,AB273))</f>
        <v>576.27903664834491</v>
      </c>
      <c r="Z274" s="12">
        <f t="shared" ref="Z274:Z337" si="172">IF(ISERROR(-IPMT($V$3/12,S274-S273,$U$3-S273,AB273)),0,-IPMT($V$3/12,S274-S273,$U$3-S273,AB273))</f>
        <v>102.24501387013288</v>
      </c>
      <c r="AA274" s="12">
        <f t="shared" ref="AA274:AA337" si="173">IF(ISERROR(-PPMT($V$3/12,S274-S273,$U$3-S273,AB273)),0,-PPMT($V$3/12,S274-S273,$U$3-S273,AB273))</f>
        <v>474.03402277821209</v>
      </c>
      <c r="AB274" s="13">
        <f t="shared" ref="AB274:AB337" si="174">+AB273-AA274-X274</f>
        <v>52871.190605117212</v>
      </c>
      <c r="AC274" s="15">
        <f t="shared" si="159"/>
        <v>0</v>
      </c>
      <c r="AD274" s="3">
        <f t="shared" ref="AD274:AD337" si="175">+(IF(ISERROR(NPER($V$3/12,-T274,AH273)),0,NPER($V$3/12,-T274,AH273)))</f>
        <v>71.266304949522237</v>
      </c>
      <c r="AE274" s="12">
        <f t="shared" ref="AE274:AE337" si="176">+AF274+AG274</f>
        <v>615.68206492478771</v>
      </c>
      <c r="AF274" s="12">
        <f t="shared" ref="AF274:AF337" si="177">IF(ISERROR(-IPMT($V$3/12,S274-S273,AD274,AH273)),0,-IPMT($V$3/12,S274-S273,$U$3-S273,AH273))*AI274</f>
        <v>78.537274728333912</v>
      </c>
      <c r="AG274" s="12">
        <f t="shared" ref="AG274:AG337" si="178">IF(ISERROR(-PPMT($V$3/12,S274-S273,AD274,AH273)),0,-PPMT($V$3/12,S274-S273,AD274,AH273))*AI274</f>
        <v>537.14479019645376</v>
      </c>
      <c r="AH274" s="13">
        <f t="shared" si="160"/>
        <v>40438.824633282107</v>
      </c>
      <c r="AI274" s="14">
        <f t="shared" si="146"/>
        <v>1</v>
      </c>
      <c r="AJ274" s="2">
        <f t="shared" si="161"/>
        <v>259</v>
      </c>
      <c r="AK274" s="12">
        <f t="shared" si="147"/>
        <v>-58.884389042302132</v>
      </c>
      <c r="AL274" s="12">
        <f t="shared" si="148"/>
        <v>-42.431401818550313</v>
      </c>
      <c r="AM274" s="12">
        <f t="shared" si="149"/>
        <v>-16.452987223751904</v>
      </c>
      <c r="AN274" s="12">
        <f t="shared" si="150"/>
        <v>-3657.8111541879844</v>
      </c>
      <c r="AO274" s="12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70"/>
    </row>
    <row r="275" spans="2:52" x14ac:dyDescent="0.45">
      <c r="B275" s="2">
        <v>260</v>
      </c>
      <c r="C275" s="12">
        <f t="shared" si="162"/>
        <v>674.56645396712031</v>
      </c>
      <c r="D275" s="12">
        <f t="shared" si="143"/>
        <v>150.36016187813891</v>
      </c>
      <c r="E275" s="12">
        <f t="shared" si="144"/>
        <v>524.2062920889814</v>
      </c>
      <c r="F275" s="12">
        <f t="shared" si="151"/>
        <v>59619.858459166579</v>
      </c>
      <c r="G275" s="1">
        <v>0</v>
      </c>
      <c r="H275" s="12">
        <f t="shared" si="163"/>
        <v>631.50705633609334</v>
      </c>
      <c r="I275" s="12">
        <f t="shared" si="164"/>
        <v>140.76226687446604</v>
      </c>
      <c r="J275" s="12">
        <f t="shared" si="165"/>
        <v>490.74478946162736</v>
      </c>
      <c r="K275" s="13">
        <f t="shared" si="152"/>
        <v>55814.161960324782</v>
      </c>
      <c r="L275" s="15">
        <f t="shared" si="153"/>
        <v>0</v>
      </c>
      <c r="M275" s="3">
        <f t="shared" si="154"/>
        <v>67.087075505828295</v>
      </c>
      <c r="N275" s="12">
        <f t="shared" si="155"/>
        <v>674.56645396710712</v>
      </c>
      <c r="O275" s="12">
        <f t="shared" si="166"/>
        <v>104.03870737699732</v>
      </c>
      <c r="P275" s="12">
        <f t="shared" si="167"/>
        <v>570.52774659010981</v>
      </c>
      <c r="Q275" s="13">
        <f t="shared" si="156"/>
        <v>41044.955204208818</v>
      </c>
      <c r="R275" s="14">
        <f t="shared" si="145"/>
        <v>1</v>
      </c>
      <c r="S275" s="2">
        <v>260</v>
      </c>
      <c r="T275" s="12">
        <f t="shared" si="168"/>
        <v>615.68206492481806</v>
      </c>
      <c r="U275" s="12">
        <f t="shared" si="169"/>
        <v>108.26531939437952</v>
      </c>
      <c r="V275" s="12">
        <f t="shared" si="170"/>
        <v>507.41674553043856</v>
      </c>
      <c r="W275" s="12">
        <f t="shared" si="157"/>
        <v>55978.836851537133</v>
      </c>
      <c r="X275" s="78">
        <f t="shared" si="158"/>
        <v>0</v>
      </c>
      <c r="Y275" s="12">
        <f t="shared" si="171"/>
        <v>576.27903664834491</v>
      </c>
      <c r="Z275" s="12">
        <f t="shared" si="172"/>
        <v>101.33644865980798</v>
      </c>
      <c r="AA275" s="12">
        <f t="shared" si="173"/>
        <v>474.94258798853696</v>
      </c>
      <c r="AB275" s="13">
        <f t="shared" si="174"/>
        <v>52396.248017128673</v>
      </c>
      <c r="AC275" s="15">
        <f t="shared" si="159"/>
        <v>0</v>
      </c>
      <c r="AD275" s="3">
        <f t="shared" si="175"/>
        <v>70.266304949522151</v>
      </c>
      <c r="AE275" s="12">
        <f t="shared" si="176"/>
        <v>615.68206492478839</v>
      </c>
      <c r="AF275" s="12">
        <f t="shared" si="177"/>
        <v>77.507747213790708</v>
      </c>
      <c r="AG275" s="12">
        <f t="shared" si="178"/>
        <v>538.17431771099768</v>
      </c>
      <c r="AH275" s="13">
        <f t="shared" si="160"/>
        <v>39900.650315571111</v>
      </c>
      <c r="AI275" s="14">
        <f t="shared" si="146"/>
        <v>1</v>
      </c>
      <c r="AJ275" s="2">
        <f t="shared" si="161"/>
        <v>260</v>
      </c>
      <c r="AK275" s="12">
        <f t="shared" si="147"/>
        <v>-58.884389042302246</v>
      </c>
      <c r="AL275" s="12">
        <f t="shared" si="148"/>
        <v>-42.094842483759393</v>
      </c>
      <c r="AM275" s="12">
        <f t="shared" si="149"/>
        <v>-16.789546558542838</v>
      </c>
      <c r="AN275" s="12">
        <f t="shared" si="150"/>
        <v>-3641.0216076294455</v>
      </c>
      <c r="AO275" s="12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70"/>
    </row>
    <row r="276" spans="2:52" x14ac:dyDescent="0.45">
      <c r="B276" s="2">
        <v>261</v>
      </c>
      <c r="C276" s="12">
        <f t="shared" si="162"/>
        <v>674.56645396712031</v>
      </c>
      <c r="D276" s="12">
        <f t="shared" ref="D276:D339" si="179">IF(ISERROR(-IPMT($E$3/12,B276-B275,$D$3-B275,F275)),0,-IPMT($E$3/12,B276-B275,$D$3-B275,F275))</f>
        <v>149.04964614791646</v>
      </c>
      <c r="E276" s="12">
        <f t="shared" ref="E276:E339" si="180">IF(ISERROR(-PPMT($E$3/12,B276-B275,$D$3-B275,F275)),0,-PPMT($E$3/12,B276-B275,$D$3-B275,F275))</f>
        <v>525.51680781920379</v>
      </c>
      <c r="F276" s="12">
        <f t="shared" si="151"/>
        <v>59094.341651347371</v>
      </c>
      <c r="G276" s="1">
        <v>0</v>
      </c>
      <c r="H276" s="12">
        <f t="shared" si="163"/>
        <v>631.50705633609346</v>
      </c>
      <c r="I276" s="12">
        <f t="shared" si="164"/>
        <v>139.53540490081195</v>
      </c>
      <c r="J276" s="12">
        <f t="shared" si="165"/>
        <v>491.97165143528144</v>
      </c>
      <c r="K276" s="13">
        <f t="shared" si="152"/>
        <v>55322.190308889498</v>
      </c>
      <c r="L276" s="15">
        <f t="shared" si="153"/>
        <v>0</v>
      </c>
      <c r="M276" s="3">
        <f t="shared" si="154"/>
        <v>66.087075505828309</v>
      </c>
      <c r="N276" s="12">
        <f t="shared" si="155"/>
        <v>674.56645396710701</v>
      </c>
      <c r="O276" s="12">
        <f t="shared" si="166"/>
        <v>102.61238801052205</v>
      </c>
      <c r="P276" s="12">
        <f t="shared" si="167"/>
        <v>571.95406595658494</v>
      </c>
      <c r="Q276" s="13">
        <f t="shared" si="156"/>
        <v>40473.001138252235</v>
      </c>
      <c r="R276" s="14">
        <f t="shared" si="145"/>
        <v>1</v>
      </c>
      <c r="S276" s="2">
        <v>261</v>
      </c>
      <c r="T276" s="12">
        <f t="shared" si="168"/>
        <v>615.68206492481818</v>
      </c>
      <c r="U276" s="12">
        <f t="shared" si="169"/>
        <v>107.29277063211283</v>
      </c>
      <c r="V276" s="12">
        <f t="shared" si="170"/>
        <v>508.38929429270524</v>
      </c>
      <c r="W276" s="12">
        <f t="shared" si="157"/>
        <v>55470.447557244428</v>
      </c>
      <c r="X276" s="78">
        <f t="shared" si="158"/>
        <v>0</v>
      </c>
      <c r="Y276" s="12">
        <f t="shared" si="171"/>
        <v>576.27903664834491</v>
      </c>
      <c r="Z276" s="12">
        <f t="shared" si="172"/>
        <v>100.42614203282996</v>
      </c>
      <c r="AA276" s="12">
        <f t="shared" si="173"/>
        <v>475.85289461551503</v>
      </c>
      <c r="AB276" s="13">
        <f t="shared" si="174"/>
        <v>51920.39512251316</v>
      </c>
      <c r="AC276" s="15">
        <f t="shared" si="159"/>
        <v>0</v>
      </c>
      <c r="AD276" s="3">
        <f t="shared" si="175"/>
        <v>69.266304949522137</v>
      </c>
      <c r="AE276" s="12">
        <f t="shared" si="176"/>
        <v>615.68206492478839</v>
      </c>
      <c r="AF276" s="12">
        <f t="shared" si="177"/>
        <v>76.476246438177952</v>
      </c>
      <c r="AG276" s="12">
        <f t="shared" si="178"/>
        <v>539.2058184866105</v>
      </c>
      <c r="AH276" s="13">
        <f t="shared" si="160"/>
        <v>39361.4444970845</v>
      </c>
      <c r="AI276" s="14">
        <f t="shared" si="146"/>
        <v>1</v>
      </c>
      <c r="AJ276" s="2">
        <f t="shared" si="161"/>
        <v>261</v>
      </c>
      <c r="AK276" s="12">
        <f t="shared" si="147"/>
        <v>-58.884389042302132</v>
      </c>
      <c r="AL276" s="12">
        <f t="shared" si="148"/>
        <v>-41.756875515803628</v>
      </c>
      <c r="AM276" s="12">
        <f t="shared" si="149"/>
        <v>-17.127513526498547</v>
      </c>
      <c r="AN276" s="12">
        <f t="shared" si="150"/>
        <v>-3623.8940941029432</v>
      </c>
      <c r="AO276" s="12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70"/>
    </row>
    <row r="277" spans="2:52" x14ac:dyDescent="0.45">
      <c r="B277" s="2">
        <v>262</v>
      </c>
      <c r="C277" s="12">
        <f t="shared" si="162"/>
        <v>674.5664539671202</v>
      </c>
      <c r="D277" s="12">
        <f t="shared" si="179"/>
        <v>147.73585412836843</v>
      </c>
      <c r="E277" s="12">
        <f t="shared" si="180"/>
        <v>526.83059983875182</v>
      </c>
      <c r="F277" s="12">
        <f t="shared" si="151"/>
        <v>58567.51105150862</v>
      </c>
      <c r="G277" s="1">
        <v>0</v>
      </c>
      <c r="H277" s="12">
        <f t="shared" si="163"/>
        <v>631.50705633609334</v>
      </c>
      <c r="I277" s="12">
        <f t="shared" si="164"/>
        <v>138.30547577222376</v>
      </c>
      <c r="J277" s="12">
        <f t="shared" si="165"/>
        <v>493.20158056386964</v>
      </c>
      <c r="K277" s="13">
        <f t="shared" si="152"/>
        <v>54828.988728325625</v>
      </c>
      <c r="L277" s="15">
        <f t="shared" si="153"/>
        <v>0</v>
      </c>
      <c r="M277" s="3">
        <f t="shared" si="154"/>
        <v>65.087075505828267</v>
      </c>
      <c r="N277" s="12">
        <f t="shared" si="155"/>
        <v>674.56645396710735</v>
      </c>
      <c r="O277" s="12">
        <f t="shared" si="166"/>
        <v>101.18250284563059</v>
      </c>
      <c r="P277" s="12">
        <f t="shared" si="167"/>
        <v>573.3839511214768</v>
      </c>
      <c r="Q277" s="13">
        <f t="shared" si="156"/>
        <v>39899.61718713076</v>
      </c>
      <c r="R277" s="14">
        <f t="shared" si="145"/>
        <v>1</v>
      </c>
      <c r="S277" s="2">
        <v>262</v>
      </c>
      <c r="T277" s="12">
        <f t="shared" si="168"/>
        <v>615.68206492481806</v>
      </c>
      <c r="U277" s="12">
        <f t="shared" si="169"/>
        <v>106.31835781805181</v>
      </c>
      <c r="V277" s="12">
        <f t="shared" si="170"/>
        <v>509.3637071067663</v>
      </c>
      <c r="W277" s="12">
        <f t="shared" si="157"/>
        <v>54961.083850137664</v>
      </c>
      <c r="X277" s="78">
        <f t="shared" si="158"/>
        <v>0</v>
      </c>
      <c r="Y277" s="12">
        <f t="shared" si="171"/>
        <v>576.27903664834491</v>
      </c>
      <c r="Z277" s="12">
        <f t="shared" si="172"/>
        <v>99.514090651483542</v>
      </c>
      <c r="AA277" s="12">
        <f t="shared" si="173"/>
        <v>476.76494599686134</v>
      </c>
      <c r="AB277" s="13">
        <f t="shared" si="174"/>
        <v>51443.630176516301</v>
      </c>
      <c r="AC277" s="15">
        <f t="shared" si="159"/>
        <v>0</v>
      </c>
      <c r="AD277" s="3">
        <f t="shared" si="175"/>
        <v>68.266304949522151</v>
      </c>
      <c r="AE277" s="12">
        <f t="shared" si="176"/>
        <v>615.68206492478839</v>
      </c>
      <c r="AF277" s="12">
        <f t="shared" si="177"/>
        <v>75.44276861941195</v>
      </c>
      <c r="AG277" s="12">
        <f t="shared" si="178"/>
        <v>540.23929630537646</v>
      </c>
      <c r="AH277" s="13">
        <f t="shared" si="160"/>
        <v>38821.205200779121</v>
      </c>
      <c r="AI277" s="14">
        <f t="shared" si="146"/>
        <v>1</v>
      </c>
      <c r="AJ277" s="2">
        <f t="shared" si="161"/>
        <v>262</v>
      </c>
      <c r="AK277" s="12">
        <f t="shared" si="147"/>
        <v>-58.884389042302132</v>
      </c>
      <c r="AL277" s="12">
        <f t="shared" si="148"/>
        <v>-41.417496310316622</v>
      </c>
      <c r="AM277" s="12">
        <f t="shared" si="149"/>
        <v>-17.466892731985524</v>
      </c>
      <c r="AN277" s="12">
        <f t="shared" si="150"/>
        <v>-3606.427201370956</v>
      </c>
      <c r="AO277" s="12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70"/>
    </row>
    <row r="278" spans="2:52" x14ac:dyDescent="0.45">
      <c r="B278" s="2">
        <v>263</v>
      </c>
      <c r="C278" s="12">
        <f t="shared" si="162"/>
        <v>674.5664539671202</v>
      </c>
      <c r="D278" s="12">
        <f t="shared" si="179"/>
        <v>146.41877762877155</v>
      </c>
      <c r="E278" s="12">
        <f t="shared" si="180"/>
        <v>528.14767633834867</v>
      </c>
      <c r="F278" s="12">
        <f t="shared" si="151"/>
        <v>58039.363375170273</v>
      </c>
      <c r="G278" s="1">
        <v>0</v>
      </c>
      <c r="H278" s="12">
        <f t="shared" si="163"/>
        <v>631.50705633609334</v>
      </c>
      <c r="I278" s="12">
        <f t="shared" si="164"/>
        <v>137.07247182081406</v>
      </c>
      <c r="J278" s="12">
        <f t="shared" si="165"/>
        <v>494.43458451527931</v>
      </c>
      <c r="K278" s="13">
        <f t="shared" si="152"/>
        <v>54334.554143810346</v>
      </c>
      <c r="L278" s="15">
        <f t="shared" si="153"/>
        <v>0</v>
      </c>
      <c r="M278" s="3">
        <f t="shared" si="154"/>
        <v>64.087075505828281</v>
      </c>
      <c r="N278" s="12">
        <f t="shared" si="155"/>
        <v>674.56645396710735</v>
      </c>
      <c r="O278" s="12">
        <f t="shared" si="166"/>
        <v>99.749042967826895</v>
      </c>
      <c r="P278" s="12">
        <f t="shared" si="167"/>
        <v>574.81741099928047</v>
      </c>
      <c r="Q278" s="13">
        <f t="shared" si="156"/>
        <v>39324.799776131476</v>
      </c>
      <c r="R278" s="14">
        <f t="shared" si="145"/>
        <v>1</v>
      </c>
      <c r="S278" s="2">
        <v>263</v>
      </c>
      <c r="T278" s="12">
        <f t="shared" si="168"/>
        <v>615.68206492481829</v>
      </c>
      <c r="U278" s="12">
        <f t="shared" si="169"/>
        <v>105.34207737943052</v>
      </c>
      <c r="V278" s="12">
        <f t="shared" si="170"/>
        <v>510.33998754538777</v>
      </c>
      <c r="W278" s="12">
        <f t="shared" si="157"/>
        <v>54450.743862592273</v>
      </c>
      <c r="X278" s="78">
        <f t="shared" si="158"/>
        <v>0</v>
      </c>
      <c r="Y278" s="12">
        <f t="shared" si="171"/>
        <v>576.27903664834503</v>
      </c>
      <c r="Z278" s="12">
        <f t="shared" si="172"/>
        <v>98.600291171656238</v>
      </c>
      <c r="AA278" s="12">
        <f t="shared" si="173"/>
        <v>477.67874547668885</v>
      </c>
      <c r="AB278" s="13">
        <f t="shared" si="174"/>
        <v>50965.951431039612</v>
      </c>
      <c r="AC278" s="15">
        <f t="shared" si="159"/>
        <v>0</v>
      </c>
      <c r="AD278" s="3">
        <f t="shared" si="175"/>
        <v>67.266304949522237</v>
      </c>
      <c r="AE278" s="12">
        <f t="shared" si="176"/>
        <v>615.68206492478771</v>
      </c>
      <c r="AF278" s="12">
        <f t="shared" si="177"/>
        <v>74.407309968159979</v>
      </c>
      <c r="AG278" s="12">
        <f t="shared" si="178"/>
        <v>541.2747549566277</v>
      </c>
      <c r="AH278" s="13">
        <f t="shared" si="160"/>
        <v>38279.930445822494</v>
      </c>
      <c r="AI278" s="14">
        <f t="shared" si="146"/>
        <v>1</v>
      </c>
      <c r="AJ278" s="2">
        <f t="shared" si="161"/>
        <v>263</v>
      </c>
      <c r="AK278" s="12">
        <f t="shared" si="147"/>
        <v>-58.884389042301905</v>
      </c>
      <c r="AL278" s="12">
        <f t="shared" si="148"/>
        <v>-41.07670024934103</v>
      </c>
      <c r="AM278" s="12">
        <f t="shared" si="149"/>
        <v>-17.807688792960903</v>
      </c>
      <c r="AN278" s="12">
        <f t="shared" si="150"/>
        <v>-3588.6195125779996</v>
      </c>
      <c r="AO278" s="12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70"/>
    </row>
    <row r="279" spans="2:52" x14ac:dyDescent="0.45">
      <c r="B279" s="2">
        <v>264</v>
      </c>
      <c r="C279" s="12">
        <f t="shared" si="162"/>
        <v>674.56645396712031</v>
      </c>
      <c r="D279" s="12">
        <f t="shared" si="179"/>
        <v>145.09840843792571</v>
      </c>
      <c r="E279" s="12">
        <f t="shared" si="180"/>
        <v>529.46804552919468</v>
      </c>
      <c r="F279" s="12">
        <f t="shared" si="151"/>
        <v>57509.895329641076</v>
      </c>
      <c r="G279" s="1">
        <v>0</v>
      </c>
      <c r="H279" s="12">
        <f t="shared" si="163"/>
        <v>631.50705633609334</v>
      </c>
      <c r="I279" s="12">
        <f t="shared" si="164"/>
        <v>135.83638535952588</v>
      </c>
      <c r="J279" s="12">
        <f t="shared" si="165"/>
        <v>495.67067097656752</v>
      </c>
      <c r="K279" s="13">
        <f t="shared" si="152"/>
        <v>53838.883472833782</v>
      </c>
      <c r="L279" s="15">
        <f t="shared" si="153"/>
        <v>0</v>
      </c>
      <c r="M279" s="3">
        <f t="shared" si="154"/>
        <v>63.087075505828309</v>
      </c>
      <c r="N279" s="12">
        <f t="shared" si="155"/>
        <v>674.56645396710712</v>
      </c>
      <c r="O279" s="12">
        <f t="shared" si="166"/>
        <v>98.311999440328691</v>
      </c>
      <c r="P279" s="12">
        <f t="shared" si="167"/>
        <v>576.25445452677843</v>
      </c>
      <c r="Q279" s="13">
        <f t="shared" si="156"/>
        <v>38748.545321604695</v>
      </c>
      <c r="R279" s="14">
        <f t="shared" si="145"/>
        <v>1</v>
      </c>
      <c r="S279" s="2">
        <v>264</v>
      </c>
      <c r="T279" s="12">
        <f t="shared" si="168"/>
        <v>615.68206492481829</v>
      </c>
      <c r="U279" s="12">
        <f t="shared" si="169"/>
        <v>104.36392573663518</v>
      </c>
      <c r="V279" s="12">
        <f t="shared" si="170"/>
        <v>511.31813918818312</v>
      </c>
      <c r="W279" s="12">
        <f t="shared" si="157"/>
        <v>53939.425723404092</v>
      </c>
      <c r="X279" s="78">
        <f t="shared" si="158"/>
        <v>0</v>
      </c>
      <c r="Y279" s="12">
        <f t="shared" si="171"/>
        <v>576.27903664834503</v>
      </c>
      <c r="Z279" s="12">
        <f t="shared" si="172"/>
        <v>97.68474024282591</v>
      </c>
      <c r="AA279" s="12">
        <f t="shared" si="173"/>
        <v>478.59429640551912</v>
      </c>
      <c r="AB279" s="13">
        <f t="shared" si="174"/>
        <v>50487.35713463409</v>
      </c>
      <c r="AC279" s="15">
        <f t="shared" si="159"/>
        <v>0</v>
      </c>
      <c r="AD279" s="3">
        <f t="shared" si="175"/>
        <v>66.266304949522095</v>
      </c>
      <c r="AE279" s="12">
        <f t="shared" si="176"/>
        <v>615.68206492478885</v>
      </c>
      <c r="AF279" s="12">
        <f t="shared" si="177"/>
        <v>73.369866687826445</v>
      </c>
      <c r="AG279" s="12">
        <f t="shared" si="178"/>
        <v>542.31219823696244</v>
      </c>
      <c r="AH279" s="13">
        <f t="shared" si="160"/>
        <v>37737.618247585531</v>
      </c>
      <c r="AI279" s="14">
        <f t="shared" si="146"/>
        <v>1</v>
      </c>
      <c r="AJ279" s="2">
        <f t="shared" si="161"/>
        <v>264</v>
      </c>
      <c r="AK279" s="12">
        <f t="shared" si="147"/>
        <v>-58.884389042302018</v>
      </c>
      <c r="AL279" s="12">
        <f t="shared" si="148"/>
        <v>-40.734482701290531</v>
      </c>
      <c r="AM279" s="12">
        <f t="shared" si="149"/>
        <v>-18.149906341011558</v>
      </c>
      <c r="AN279" s="12">
        <f t="shared" si="150"/>
        <v>-3570.469606236984</v>
      </c>
      <c r="AO279" s="12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70"/>
    </row>
    <row r="280" spans="2:52" x14ac:dyDescent="0.45">
      <c r="B280" s="2">
        <v>265</v>
      </c>
      <c r="C280" s="12">
        <f t="shared" si="162"/>
        <v>674.5664539671202</v>
      </c>
      <c r="D280" s="12">
        <f t="shared" si="179"/>
        <v>143.77473832410269</v>
      </c>
      <c r="E280" s="12">
        <f t="shared" si="180"/>
        <v>530.79171564301748</v>
      </c>
      <c r="F280" s="12">
        <f t="shared" si="151"/>
        <v>56979.103613998057</v>
      </c>
      <c r="G280" s="1">
        <v>0</v>
      </c>
      <c r="H280" s="12">
        <f t="shared" si="163"/>
        <v>631.50705633609334</v>
      </c>
      <c r="I280" s="12">
        <f t="shared" si="164"/>
        <v>134.59720868208447</v>
      </c>
      <c r="J280" s="12">
        <f t="shared" si="165"/>
        <v>496.90984765400884</v>
      </c>
      <c r="K280" s="13">
        <f t="shared" si="152"/>
        <v>53341.973625179773</v>
      </c>
      <c r="L280" s="15">
        <f t="shared" si="153"/>
        <v>0</v>
      </c>
      <c r="M280" s="3">
        <f t="shared" si="154"/>
        <v>62.087075505828331</v>
      </c>
      <c r="N280" s="12">
        <f t="shared" si="155"/>
        <v>674.56645396710667</v>
      </c>
      <c r="O280" s="12">
        <f t="shared" si="166"/>
        <v>96.871363304011737</v>
      </c>
      <c r="P280" s="12">
        <f t="shared" si="167"/>
        <v>577.6950906630949</v>
      </c>
      <c r="Q280" s="13">
        <f t="shared" si="156"/>
        <v>38170.8502309416</v>
      </c>
      <c r="R280" s="14">
        <f t="shared" si="145"/>
        <v>1</v>
      </c>
      <c r="S280" s="2">
        <v>265</v>
      </c>
      <c r="T280" s="12">
        <f t="shared" si="168"/>
        <v>615.68206492481818</v>
      </c>
      <c r="U280" s="12">
        <f t="shared" si="169"/>
        <v>103.38389930319117</v>
      </c>
      <c r="V280" s="12">
        <f t="shared" si="170"/>
        <v>512.29816562162694</v>
      </c>
      <c r="W280" s="12">
        <f t="shared" si="157"/>
        <v>53427.127557782464</v>
      </c>
      <c r="X280" s="78">
        <f t="shared" si="158"/>
        <v>0</v>
      </c>
      <c r="Y280" s="12">
        <f t="shared" si="171"/>
        <v>576.27903664834491</v>
      </c>
      <c r="Z280" s="12">
        <f t="shared" si="172"/>
        <v>96.767434508048666</v>
      </c>
      <c r="AA280" s="12">
        <f t="shared" si="173"/>
        <v>479.51160214029625</v>
      </c>
      <c r="AB280" s="13">
        <f t="shared" si="174"/>
        <v>50007.845532493797</v>
      </c>
      <c r="AC280" s="15">
        <f t="shared" si="159"/>
        <v>0</v>
      </c>
      <c r="AD280" s="3">
        <f t="shared" si="175"/>
        <v>65.266304949522151</v>
      </c>
      <c r="AE280" s="12">
        <f t="shared" si="176"/>
        <v>615.68206492478839</v>
      </c>
      <c r="AF280" s="12">
        <f t="shared" si="177"/>
        <v>72.330434974538932</v>
      </c>
      <c r="AG280" s="12">
        <f t="shared" si="178"/>
        <v>543.3516299502495</v>
      </c>
      <c r="AH280" s="13">
        <f t="shared" si="160"/>
        <v>37194.26661763528</v>
      </c>
      <c r="AI280" s="14">
        <f t="shared" si="146"/>
        <v>1</v>
      </c>
      <c r="AJ280" s="2">
        <f t="shared" si="161"/>
        <v>265</v>
      </c>
      <c r="AK280" s="12">
        <f t="shared" si="147"/>
        <v>-58.884389042302018</v>
      </c>
      <c r="AL280" s="12">
        <f t="shared" si="148"/>
        <v>-40.390839020911514</v>
      </c>
      <c r="AM280" s="12">
        <f t="shared" si="149"/>
        <v>-18.493550021390547</v>
      </c>
      <c r="AN280" s="12">
        <f t="shared" si="150"/>
        <v>-3551.9760562155934</v>
      </c>
      <c r="AO280" s="12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70"/>
    </row>
    <row r="281" spans="2:52" x14ac:dyDescent="0.45">
      <c r="B281" s="2">
        <v>266</v>
      </c>
      <c r="C281" s="12">
        <f t="shared" si="162"/>
        <v>674.5664539671202</v>
      </c>
      <c r="D281" s="12">
        <f t="shared" si="179"/>
        <v>142.44775903499516</v>
      </c>
      <c r="E281" s="12">
        <f t="shared" si="180"/>
        <v>532.11869493212509</v>
      </c>
      <c r="F281" s="12">
        <f t="shared" si="151"/>
        <v>56446.98491906593</v>
      </c>
      <c r="G281" s="1">
        <v>0</v>
      </c>
      <c r="H281" s="12">
        <f t="shared" si="163"/>
        <v>631.50705633609334</v>
      </c>
      <c r="I281" s="12">
        <f t="shared" si="164"/>
        <v>133.35493406294944</v>
      </c>
      <c r="J281" s="12">
        <f t="shared" si="165"/>
        <v>498.1521222731439</v>
      </c>
      <c r="K281" s="13">
        <f t="shared" si="152"/>
        <v>52843.821502906627</v>
      </c>
      <c r="L281" s="15">
        <f t="shared" si="153"/>
        <v>0</v>
      </c>
      <c r="M281" s="3">
        <f t="shared" si="154"/>
        <v>61.087075505828302</v>
      </c>
      <c r="N281" s="12">
        <f t="shared" si="155"/>
        <v>674.56645396710712</v>
      </c>
      <c r="O281" s="12">
        <f t="shared" si="166"/>
        <v>95.427125577354005</v>
      </c>
      <c r="P281" s="12">
        <f t="shared" si="167"/>
        <v>579.13932838975313</v>
      </c>
      <c r="Q281" s="13">
        <f t="shared" si="156"/>
        <v>37591.710902551844</v>
      </c>
      <c r="R281" s="14">
        <f t="shared" si="145"/>
        <v>1</v>
      </c>
      <c r="S281" s="2">
        <v>266</v>
      </c>
      <c r="T281" s="12">
        <f t="shared" si="168"/>
        <v>615.68206492481818</v>
      </c>
      <c r="U281" s="12">
        <f t="shared" si="169"/>
        <v>102.40199448574971</v>
      </c>
      <c r="V281" s="12">
        <f t="shared" si="170"/>
        <v>513.28007043906848</v>
      </c>
      <c r="W281" s="12">
        <f t="shared" si="157"/>
        <v>52913.847487343395</v>
      </c>
      <c r="X281" s="78">
        <f t="shared" si="158"/>
        <v>0</v>
      </c>
      <c r="Y281" s="12">
        <f t="shared" si="171"/>
        <v>576.27903664834491</v>
      </c>
      <c r="Z281" s="12">
        <f t="shared" si="172"/>
        <v>95.848370603946435</v>
      </c>
      <c r="AA281" s="12">
        <f t="shared" si="173"/>
        <v>480.43066604439855</v>
      </c>
      <c r="AB281" s="13">
        <f t="shared" si="174"/>
        <v>49527.414866449399</v>
      </c>
      <c r="AC281" s="15">
        <f t="shared" si="159"/>
        <v>0</v>
      </c>
      <c r="AD281" s="3">
        <f t="shared" si="175"/>
        <v>64.266304949522151</v>
      </c>
      <c r="AE281" s="12">
        <f t="shared" si="176"/>
        <v>615.68206492478839</v>
      </c>
      <c r="AF281" s="12">
        <f t="shared" si="177"/>
        <v>71.289011017134285</v>
      </c>
      <c r="AG281" s="12">
        <f t="shared" si="178"/>
        <v>544.39305390765412</v>
      </c>
      <c r="AH281" s="13">
        <f t="shared" si="160"/>
        <v>36649.873563727626</v>
      </c>
      <c r="AI281" s="14">
        <f t="shared" si="146"/>
        <v>1</v>
      </c>
      <c r="AJ281" s="2">
        <f t="shared" si="161"/>
        <v>266</v>
      </c>
      <c r="AK281" s="12">
        <f t="shared" si="147"/>
        <v>-58.884389042302018</v>
      </c>
      <c r="AL281" s="12">
        <f t="shared" si="148"/>
        <v>-40.045764549245447</v>
      </c>
      <c r="AM281" s="12">
        <f t="shared" si="149"/>
        <v>-18.838624493056614</v>
      </c>
      <c r="AN281" s="12">
        <f t="shared" si="150"/>
        <v>-3533.1374317225345</v>
      </c>
      <c r="AO281" s="12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70"/>
    </row>
    <row r="282" spans="2:52" x14ac:dyDescent="0.45">
      <c r="B282" s="2">
        <v>267</v>
      </c>
      <c r="C282" s="12">
        <f t="shared" si="162"/>
        <v>674.5664539671202</v>
      </c>
      <c r="D282" s="12">
        <f t="shared" si="179"/>
        <v>141.11746229766482</v>
      </c>
      <c r="E282" s="12">
        <f t="shared" si="180"/>
        <v>533.44899166945538</v>
      </c>
      <c r="F282" s="12">
        <f t="shared" si="151"/>
        <v>55913.535927396471</v>
      </c>
      <c r="G282" s="1">
        <v>0</v>
      </c>
      <c r="H282" s="12">
        <f t="shared" si="163"/>
        <v>631.50705633609334</v>
      </c>
      <c r="I282" s="12">
        <f t="shared" si="164"/>
        <v>132.10955375726658</v>
      </c>
      <c r="J282" s="12">
        <f t="shared" si="165"/>
        <v>499.39750257882679</v>
      </c>
      <c r="K282" s="13">
        <f t="shared" si="152"/>
        <v>52344.424000327803</v>
      </c>
      <c r="L282" s="15">
        <f t="shared" si="153"/>
        <v>0</v>
      </c>
      <c r="M282" s="3">
        <f t="shared" si="154"/>
        <v>60.087075505828352</v>
      </c>
      <c r="N282" s="12">
        <f t="shared" si="155"/>
        <v>674.56645396710644</v>
      </c>
      <c r="O282" s="12">
        <f t="shared" si="166"/>
        <v>93.979277256379618</v>
      </c>
      <c r="P282" s="12">
        <f t="shared" si="167"/>
        <v>580.58717671072679</v>
      </c>
      <c r="Q282" s="13">
        <f t="shared" si="156"/>
        <v>37011.12372584112</v>
      </c>
      <c r="R282" s="14">
        <f t="shared" si="145"/>
        <v>1</v>
      </c>
      <c r="S282" s="2">
        <v>267</v>
      </c>
      <c r="T282" s="12">
        <f t="shared" si="168"/>
        <v>615.68206492481818</v>
      </c>
      <c r="U282" s="12">
        <f t="shared" si="169"/>
        <v>101.41820768407483</v>
      </c>
      <c r="V282" s="12">
        <f t="shared" si="170"/>
        <v>514.26385724074328</v>
      </c>
      <c r="W282" s="12">
        <f t="shared" si="157"/>
        <v>52399.58363010265</v>
      </c>
      <c r="X282" s="78">
        <f t="shared" si="158"/>
        <v>0</v>
      </c>
      <c r="Y282" s="12">
        <f t="shared" si="171"/>
        <v>576.27903664834491</v>
      </c>
      <c r="Z282" s="12">
        <f t="shared" si="172"/>
        <v>94.927545160694663</v>
      </c>
      <c r="AA282" s="12">
        <f t="shared" si="173"/>
        <v>481.35149148765032</v>
      </c>
      <c r="AB282" s="13">
        <f t="shared" si="174"/>
        <v>49046.063374961748</v>
      </c>
      <c r="AC282" s="15">
        <f t="shared" si="159"/>
        <v>0</v>
      </c>
      <c r="AD282" s="3">
        <f t="shared" si="175"/>
        <v>63.266304949522173</v>
      </c>
      <c r="AE282" s="12">
        <f t="shared" si="176"/>
        <v>615.68206492478828</v>
      </c>
      <c r="AF282" s="12">
        <f t="shared" si="177"/>
        <v>70.245590997144618</v>
      </c>
      <c r="AG282" s="12">
        <f t="shared" si="178"/>
        <v>545.43647392764365</v>
      </c>
      <c r="AH282" s="13">
        <f t="shared" si="160"/>
        <v>36104.437089799983</v>
      </c>
      <c r="AI282" s="14">
        <f t="shared" si="146"/>
        <v>1</v>
      </c>
      <c r="AJ282" s="2">
        <f t="shared" si="161"/>
        <v>267</v>
      </c>
      <c r="AK282" s="12">
        <f t="shared" si="147"/>
        <v>-58.884389042302018</v>
      </c>
      <c r="AL282" s="12">
        <f t="shared" si="148"/>
        <v>-39.699254613589986</v>
      </c>
      <c r="AM282" s="12">
        <f t="shared" si="149"/>
        <v>-19.185134428712104</v>
      </c>
      <c r="AN282" s="12">
        <f t="shared" si="150"/>
        <v>-3513.9522972938212</v>
      </c>
      <c r="AO282" s="12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70"/>
    </row>
    <row r="283" spans="2:52" x14ac:dyDescent="0.45">
      <c r="B283" s="2">
        <v>268</v>
      </c>
      <c r="C283" s="12">
        <f t="shared" si="162"/>
        <v>674.56645396712008</v>
      </c>
      <c r="D283" s="12">
        <f t="shared" si="179"/>
        <v>139.78383981849117</v>
      </c>
      <c r="E283" s="12">
        <f t="shared" si="180"/>
        <v>534.78261414862891</v>
      </c>
      <c r="F283" s="12">
        <f t="shared" si="151"/>
        <v>55378.753313247842</v>
      </c>
      <c r="G283" s="1">
        <v>0</v>
      </c>
      <c r="H283" s="12">
        <f t="shared" si="163"/>
        <v>631.50705633609334</v>
      </c>
      <c r="I283" s="12">
        <f t="shared" si="164"/>
        <v>130.86106000081952</v>
      </c>
      <c r="J283" s="12">
        <f t="shared" si="165"/>
        <v>500.64599633527382</v>
      </c>
      <c r="K283" s="13">
        <f t="shared" si="152"/>
        <v>51843.778003992527</v>
      </c>
      <c r="L283" s="15">
        <f t="shared" si="153"/>
        <v>0</v>
      </c>
      <c r="M283" s="3">
        <f t="shared" si="154"/>
        <v>59.087075505828331</v>
      </c>
      <c r="N283" s="12">
        <f t="shared" si="155"/>
        <v>674.56645396710667</v>
      </c>
      <c r="O283" s="12">
        <f t="shared" si="166"/>
        <v>92.527809314602806</v>
      </c>
      <c r="P283" s="12">
        <f t="shared" si="167"/>
        <v>582.03864465250388</v>
      </c>
      <c r="Q283" s="13">
        <f t="shared" si="156"/>
        <v>36429.085081188619</v>
      </c>
      <c r="R283" s="14">
        <f t="shared" si="145"/>
        <v>1</v>
      </c>
      <c r="S283" s="2">
        <v>268</v>
      </c>
      <c r="T283" s="12">
        <f t="shared" si="168"/>
        <v>615.68206492481818</v>
      </c>
      <c r="U283" s="12">
        <f t="shared" si="169"/>
        <v>100.43253529103008</v>
      </c>
      <c r="V283" s="12">
        <f t="shared" si="170"/>
        <v>515.24952963378814</v>
      </c>
      <c r="W283" s="12">
        <f t="shared" si="157"/>
        <v>51884.334100468863</v>
      </c>
      <c r="X283" s="78">
        <f t="shared" si="158"/>
        <v>0</v>
      </c>
      <c r="Y283" s="12">
        <f t="shared" si="171"/>
        <v>576.27903664834491</v>
      </c>
      <c r="Z283" s="12">
        <f t="shared" si="172"/>
        <v>94.004954802010019</v>
      </c>
      <c r="AA283" s="12">
        <f t="shared" si="173"/>
        <v>482.27408184633492</v>
      </c>
      <c r="AB283" s="13">
        <f t="shared" si="174"/>
        <v>48563.789293115413</v>
      </c>
      <c r="AC283" s="15">
        <f t="shared" si="159"/>
        <v>0</v>
      </c>
      <c r="AD283" s="3">
        <f t="shared" si="175"/>
        <v>62.266304949522187</v>
      </c>
      <c r="AE283" s="12">
        <f t="shared" si="176"/>
        <v>615.68206492478816</v>
      </c>
      <c r="AF283" s="12">
        <f t="shared" si="177"/>
        <v>69.200171088783293</v>
      </c>
      <c r="AG283" s="12">
        <f t="shared" si="178"/>
        <v>546.48189383600482</v>
      </c>
      <c r="AH283" s="13">
        <f t="shared" si="160"/>
        <v>35557.955195963979</v>
      </c>
      <c r="AI283" s="14">
        <f t="shared" si="146"/>
        <v>1</v>
      </c>
      <c r="AJ283" s="2">
        <f t="shared" si="161"/>
        <v>268</v>
      </c>
      <c r="AK283" s="12">
        <f t="shared" si="147"/>
        <v>-58.884389042301905</v>
      </c>
      <c r="AL283" s="12">
        <f t="shared" si="148"/>
        <v>-39.351304527461096</v>
      </c>
      <c r="AM283" s="12">
        <f t="shared" si="149"/>
        <v>-19.533084514840766</v>
      </c>
      <c r="AN283" s="12">
        <f t="shared" si="150"/>
        <v>-3494.4192127789793</v>
      </c>
      <c r="AO283" s="12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70"/>
    </row>
    <row r="284" spans="2:52" x14ac:dyDescent="0.45">
      <c r="B284" s="2">
        <v>269</v>
      </c>
      <c r="C284" s="12">
        <f t="shared" si="162"/>
        <v>674.5664539671202</v>
      </c>
      <c r="D284" s="12">
        <f t="shared" si="179"/>
        <v>138.4468832831196</v>
      </c>
      <c r="E284" s="12">
        <f t="shared" si="180"/>
        <v>536.11957068400056</v>
      </c>
      <c r="F284" s="12">
        <f t="shared" si="151"/>
        <v>54842.633742563841</v>
      </c>
      <c r="G284" s="1">
        <v>0</v>
      </c>
      <c r="H284" s="12">
        <f t="shared" si="163"/>
        <v>631.50705633609334</v>
      </c>
      <c r="I284" s="12">
        <f t="shared" si="164"/>
        <v>129.60944500998133</v>
      </c>
      <c r="J284" s="12">
        <f t="shared" si="165"/>
        <v>501.89761132611204</v>
      </c>
      <c r="K284" s="13">
        <f t="shared" si="152"/>
        <v>51341.880392666419</v>
      </c>
      <c r="L284" s="15">
        <f t="shared" si="153"/>
        <v>0</v>
      </c>
      <c r="M284" s="3">
        <f t="shared" si="154"/>
        <v>58.087075505828338</v>
      </c>
      <c r="N284" s="12">
        <f t="shared" si="155"/>
        <v>674.56645396710667</v>
      </c>
      <c r="O284" s="12">
        <f t="shared" si="166"/>
        <v>91.072712702971543</v>
      </c>
      <c r="P284" s="12">
        <f t="shared" si="167"/>
        <v>583.49374126413511</v>
      </c>
      <c r="Q284" s="13">
        <f t="shared" si="156"/>
        <v>35845.591339924482</v>
      </c>
      <c r="R284" s="14">
        <f t="shared" si="145"/>
        <v>1</v>
      </c>
      <c r="S284" s="2">
        <v>269</v>
      </c>
      <c r="T284" s="12">
        <f t="shared" si="168"/>
        <v>615.68206492481818</v>
      </c>
      <c r="U284" s="12">
        <f t="shared" si="169"/>
        <v>99.444973692565313</v>
      </c>
      <c r="V284" s="12">
        <f t="shared" si="170"/>
        <v>516.23709123225285</v>
      </c>
      <c r="W284" s="12">
        <f t="shared" si="157"/>
        <v>51368.097009236611</v>
      </c>
      <c r="X284" s="78">
        <f t="shared" si="158"/>
        <v>0</v>
      </c>
      <c r="Y284" s="12">
        <f t="shared" si="171"/>
        <v>576.27903664834491</v>
      </c>
      <c r="Z284" s="12">
        <f t="shared" si="172"/>
        <v>93.080596145137875</v>
      </c>
      <c r="AA284" s="12">
        <f t="shared" si="173"/>
        <v>483.19844050320711</v>
      </c>
      <c r="AB284" s="13">
        <f t="shared" si="174"/>
        <v>48080.590852612208</v>
      </c>
      <c r="AC284" s="15">
        <f t="shared" si="159"/>
        <v>0</v>
      </c>
      <c r="AD284" s="3">
        <f t="shared" si="175"/>
        <v>61.266304949522251</v>
      </c>
      <c r="AE284" s="12">
        <f t="shared" si="176"/>
        <v>615.6820649247876</v>
      </c>
      <c r="AF284" s="12">
        <f t="shared" si="177"/>
        <v>68.152747458930961</v>
      </c>
      <c r="AG284" s="12">
        <f t="shared" si="178"/>
        <v>547.52931746585659</v>
      </c>
      <c r="AH284" s="13">
        <f t="shared" si="160"/>
        <v>35010.425878498121</v>
      </c>
      <c r="AI284" s="14">
        <f t="shared" si="146"/>
        <v>1</v>
      </c>
      <c r="AJ284" s="2">
        <f t="shared" si="161"/>
        <v>269</v>
      </c>
      <c r="AK284" s="12">
        <f t="shared" si="147"/>
        <v>-58.884389042302018</v>
      </c>
      <c r="AL284" s="12">
        <f t="shared" si="148"/>
        <v>-39.001909590554291</v>
      </c>
      <c r="AM284" s="12">
        <f t="shared" si="149"/>
        <v>-19.882479451747713</v>
      </c>
      <c r="AN284" s="12">
        <f t="shared" si="150"/>
        <v>-3474.5367333272297</v>
      </c>
      <c r="AO284" s="12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70"/>
    </row>
    <row r="285" spans="2:52" x14ac:dyDescent="0.45">
      <c r="B285" s="2">
        <v>270</v>
      </c>
      <c r="C285" s="12">
        <f t="shared" si="162"/>
        <v>674.5664539671202</v>
      </c>
      <c r="D285" s="12">
        <f t="shared" si="179"/>
        <v>137.1065843564096</v>
      </c>
      <c r="E285" s="12">
        <f t="shared" si="180"/>
        <v>537.45986961071048</v>
      </c>
      <c r="F285" s="12">
        <f t="shared" si="151"/>
        <v>54305.173872953128</v>
      </c>
      <c r="G285" s="1">
        <v>0</v>
      </c>
      <c r="H285" s="12">
        <f t="shared" si="163"/>
        <v>631.50705633609346</v>
      </c>
      <c r="I285" s="12">
        <f t="shared" si="164"/>
        <v>128.35470098166604</v>
      </c>
      <c r="J285" s="12">
        <f t="shared" si="165"/>
        <v>503.15235535442736</v>
      </c>
      <c r="K285" s="13">
        <f t="shared" si="152"/>
        <v>50838.728037311994</v>
      </c>
      <c r="L285" s="15">
        <f t="shared" si="153"/>
        <v>0</v>
      </c>
      <c r="M285" s="3">
        <f t="shared" si="154"/>
        <v>57.087075505828338</v>
      </c>
      <c r="N285" s="12">
        <f t="shared" si="155"/>
        <v>674.56645396710667</v>
      </c>
      <c r="O285" s="12">
        <f t="shared" si="166"/>
        <v>89.613978349811205</v>
      </c>
      <c r="P285" s="12">
        <f t="shared" si="167"/>
        <v>584.95247561729548</v>
      </c>
      <c r="Q285" s="13">
        <f t="shared" si="156"/>
        <v>35260.638864307184</v>
      </c>
      <c r="R285" s="14">
        <f t="shared" si="145"/>
        <v>1</v>
      </c>
      <c r="S285" s="2">
        <v>270</v>
      </c>
      <c r="T285" s="12">
        <f t="shared" si="168"/>
        <v>615.68206492481818</v>
      </c>
      <c r="U285" s="12">
        <f t="shared" si="169"/>
        <v>98.45551926770348</v>
      </c>
      <c r="V285" s="12">
        <f t="shared" si="170"/>
        <v>517.22654565711457</v>
      </c>
      <c r="W285" s="12">
        <f t="shared" si="157"/>
        <v>50850.8704635795</v>
      </c>
      <c r="X285" s="78">
        <f t="shared" si="158"/>
        <v>0</v>
      </c>
      <c r="Y285" s="12">
        <f t="shared" si="171"/>
        <v>576.27903664834503</v>
      </c>
      <c r="Z285" s="12">
        <f t="shared" si="172"/>
        <v>92.154465800840057</v>
      </c>
      <c r="AA285" s="12">
        <f t="shared" si="173"/>
        <v>484.12457084750497</v>
      </c>
      <c r="AB285" s="13">
        <f t="shared" si="174"/>
        <v>47596.466281764704</v>
      </c>
      <c r="AC285" s="15">
        <f t="shared" si="159"/>
        <v>0</v>
      </c>
      <c r="AD285" s="3">
        <f t="shared" si="175"/>
        <v>60.266304949522187</v>
      </c>
      <c r="AE285" s="12">
        <f t="shared" si="176"/>
        <v>615.68206492478805</v>
      </c>
      <c r="AF285" s="12">
        <f t="shared" si="177"/>
        <v>67.1033162671214</v>
      </c>
      <c r="AG285" s="12">
        <f t="shared" si="178"/>
        <v>548.57874865766667</v>
      </c>
      <c r="AH285" s="13">
        <f t="shared" si="160"/>
        <v>34461.847129840455</v>
      </c>
      <c r="AI285" s="14">
        <f t="shared" si="146"/>
        <v>1</v>
      </c>
      <c r="AJ285" s="2">
        <f t="shared" si="161"/>
        <v>270</v>
      </c>
      <c r="AK285" s="12">
        <f t="shared" si="147"/>
        <v>-58.884389042302018</v>
      </c>
      <c r="AL285" s="12">
        <f t="shared" si="148"/>
        <v>-38.651065088706119</v>
      </c>
      <c r="AM285" s="12">
        <f t="shared" si="149"/>
        <v>-20.233323953595914</v>
      </c>
      <c r="AN285" s="12">
        <f t="shared" si="150"/>
        <v>-3454.3034093736278</v>
      </c>
      <c r="AO285" s="12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70"/>
    </row>
    <row r="286" spans="2:52" x14ac:dyDescent="0.45">
      <c r="B286" s="2">
        <v>271</v>
      </c>
      <c r="C286" s="12">
        <f t="shared" si="162"/>
        <v>674.56645396712008</v>
      </c>
      <c r="D286" s="12">
        <f t="shared" si="179"/>
        <v>135.76293468238282</v>
      </c>
      <c r="E286" s="12">
        <f t="shared" si="180"/>
        <v>538.80351928473715</v>
      </c>
      <c r="F286" s="12">
        <f t="shared" si="151"/>
        <v>53766.37035366839</v>
      </c>
      <c r="G286" s="1">
        <v>0</v>
      </c>
      <c r="H286" s="12">
        <f t="shared" si="163"/>
        <v>631.50705633609334</v>
      </c>
      <c r="I286" s="12">
        <f t="shared" si="164"/>
        <v>127.09682009327999</v>
      </c>
      <c r="J286" s="12">
        <f t="shared" si="165"/>
        <v>504.41023624281343</v>
      </c>
      <c r="K286" s="13">
        <f t="shared" si="152"/>
        <v>50334.317801069177</v>
      </c>
      <c r="L286" s="15">
        <f t="shared" si="153"/>
        <v>0</v>
      </c>
      <c r="M286" s="3">
        <f t="shared" si="154"/>
        <v>56.087075505828402</v>
      </c>
      <c r="N286" s="12">
        <f t="shared" si="155"/>
        <v>674.56645396710599</v>
      </c>
      <c r="O286" s="12">
        <f t="shared" si="166"/>
        <v>88.151597160767963</v>
      </c>
      <c r="P286" s="12">
        <f t="shared" si="167"/>
        <v>586.41485680633798</v>
      </c>
      <c r="Q286" s="13">
        <f t="shared" si="156"/>
        <v>34674.224007500845</v>
      </c>
      <c r="R286" s="14">
        <f t="shared" si="145"/>
        <v>1</v>
      </c>
      <c r="S286" s="2">
        <v>271</v>
      </c>
      <c r="T286" s="12">
        <f t="shared" si="168"/>
        <v>615.68206492481818</v>
      </c>
      <c r="U286" s="12">
        <f t="shared" si="169"/>
        <v>97.464168388527355</v>
      </c>
      <c r="V286" s="12">
        <f t="shared" si="170"/>
        <v>518.21789653629082</v>
      </c>
      <c r="W286" s="12">
        <f t="shared" si="157"/>
        <v>50332.652567043209</v>
      </c>
      <c r="X286" s="78">
        <f t="shared" si="158"/>
        <v>0</v>
      </c>
      <c r="Y286" s="12">
        <f t="shared" si="171"/>
        <v>576.27903664834503</v>
      </c>
      <c r="Z286" s="12">
        <f t="shared" si="172"/>
        <v>91.226560373382341</v>
      </c>
      <c r="AA286" s="12">
        <f t="shared" si="173"/>
        <v>485.05247627496271</v>
      </c>
      <c r="AB286" s="13">
        <f t="shared" si="174"/>
        <v>47111.413805489741</v>
      </c>
      <c r="AC286" s="15">
        <f t="shared" si="159"/>
        <v>0</v>
      </c>
      <c r="AD286" s="3">
        <f t="shared" si="175"/>
        <v>59.26630494952218</v>
      </c>
      <c r="AE286" s="12">
        <f t="shared" si="176"/>
        <v>615.68206492478816</v>
      </c>
      <c r="AF286" s="12">
        <f t="shared" si="177"/>
        <v>66.051873665527538</v>
      </c>
      <c r="AG286" s="12">
        <f t="shared" si="178"/>
        <v>549.63019125926064</v>
      </c>
      <c r="AH286" s="13">
        <f t="shared" si="160"/>
        <v>33912.216938581194</v>
      </c>
      <c r="AI286" s="14">
        <f t="shared" si="146"/>
        <v>1</v>
      </c>
      <c r="AJ286" s="2">
        <f t="shared" si="161"/>
        <v>271</v>
      </c>
      <c r="AK286" s="12">
        <f t="shared" si="147"/>
        <v>-58.884389042301905</v>
      </c>
      <c r="AL286" s="12">
        <f t="shared" si="148"/>
        <v>-38.298766293855465</v>
      </c>
      <c r="AM286" s="12">
        <f t="shared" si="149"/>
        <v>-20.585622748446326</v>
      </c>
      <c r="AN286" s="12">
        <f t="shared" si="150"/>
        <v>-3433.7177866251805</v>
      </c>
      <c r="AO286" s="12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70"/>
    </row>
    <row r="287" spans="2:52" x14ac:dyDescent="0.45">
      <c r="B287" s="2">
        <v>272</v>
      </c>
      <c r="C287" s="12">
        <f t="shared" si="162"/>
        <v>674.56645396712008</v>
      </c>
      <c r="D287" s="12">
        <f t="shared" si="179"/>
        <v>134.41592588417097</v>
      </c>
      <c r="E287" s="12">
        <f t="shared" si="180"/>
        <v>540.15052808294911</v>
      </c>
      <c r="F287" s="12">
        <f t="shared" si="151"/>
        <v>53226.219825585438</v>
      </c>
      <c r="G287" s="1">
        <v>0</v>
      </c>
      <c r="H287" s="12">
        <f t="shared" si="163"/>
        <v>631.50705633609334</v>
      </c>
      <c r="I287" s="12">
        <f t="shared" si="164"/>
        <v>125.83579450267294</v>
      </c>
      <c r="J287" s="12">
        <f t="shared" si="165"/>
        <v>505.67126183342043</v>
      </c>
      <c r="K287" s="13">
        <f t="shared" si="152"/>
        <v>49828.646539235757</v>
      </c>
      <c r="L287" s="15">
        <f t="shared" si="153"/>
        <v>0</v>
      </c>
      <c r="M287" s="3">
        <f t="shared" si="154"/>
        <v>55.087075505828317</v>
      </c>
      <c r="N287" s="12">
        <f t="shared" si="155"/>
        <v>674.5664539671069</v>
      </c>
      <c r="O287" s="12">
        <f t="shared" si="166"/>
        <v>86.685560018752113</v>
      </c>
      <c r="P287" s="12">
        <f t="shared" si="167"/>
        <v>587.88089394835481</v>
      </c>
      <c r="Q287" s="13">
        <f t="shared" si="156"/>
        <v>34086.343113552488</v>
      </c>
      <c r="R287" s="14">
        <f t="shared" si="145"/>
        <v>1</v>
      </c>
      <c r="S287" s="2">
        <v>272</v>
      </c>
      <c r="T287" s="12">
        <f t="shared" si="168"/>
        <v>615.68206492481829</v>
      </c>
      <c r="U287" s="12">
        <f t="shared" si="169"/>
        <v>96.470917420166145</v>
      </c>
      <c r="V287" s="12">
        <f t="shared" si="170"/>
        <v>519.2111475046521</v>
      </c>
      <c r="W287" s="12">
        <f t="shared" si="157"/>
        <v>49813.441419538554</v>
      </c>
      <c r="X287" s="78">
        <f t="shared" si="158"/>
        <v>0</v>
      </c>
      <c r="Y287" s="12">
        <f t="shared" si="171"/>
        <v>576.27903664834503</v>
      </c>
      <c r="Z287" s="12">
        <f t="shared" si="172"/>
        <v>90.296876460522</v>
      </c>
      <c r="AA287" s="12">
        <f t="shared" si="173"/>
        <v>485.98216018782307</v>
      </c>
      <c r="AB287" s="13">
        <f t="shared" si="174"/>
        <v>46625.43164530192</v>
      </c>
      <c r="AC287" s="15">
        <f t="shared" si="159"/>
        <v>0</v>
      </c>
      <c r="AD287" s="3">
        <f t="shared" si="175"/>
        <v>58.266304949522301</v>
      </c>
      <c r="AE287" s="12">
        <f t="shared" si="176"/>
        <v>615.6820649247868</v>
      </c>
      <c r="AF287" s="12">
        <f t="shared" si="177"/>
        <v>64.998415798947292</v>
      </c>
      <c r="AG287" s="12">
        <f t="shared" si="178"/>
        <v>550.68364912583957</v>
      </c>
      <c r="AH287" s="13">
        <f t="shared" si="160"/>
        <v>33361.533289455358</v>
      </c>
      <c r="AI287" s="14">
        <f t="shared" si="146"/>
        <v>1</v>
      </c>
      <c r="AJ287" s="2">
        <f t="shared" si="161"/>
        <v>272</v>
      </c>
      <c r="AK287" s="12">
        <f t="shared" si="147"/>
        <v>-58.884389042301791</v>
      </c>
      <c r="AL287" s="12">
        <f t="shared" si="148"/>
        <v>-37.945008464004829</v>
      </c>
      <c r="AM287" s="12">
        <f t="shared" si="149"/>
        <v>-20.939380578297005</v>
      </c>
      <c r="AN287" s="12">
        <f t="shared" si="150"/>
        <v>-3412.7784060468839</v>
      </c>
      <c r="AO287" s="12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70"/>
    </row>
    <row r="288" spans="2:52" x14ac:dyDescent="0.45">
      <c r="B288" s="2">
        <v>273</v>
      </c>
      <c r="C288" s="12">
        <f t="shared" si="162"/>
        <v>674.5664539671202</v>
      </c>
      <c r="D288" s="12">
        <f t="shared" si="179"/>
        <v>133.06554956396363</v>
      </c>
      <c r="E288" s="12">
        <f t="shared" si="180"/>
        <v>541.5009044031566</v>
      </c>
      <c r="F288" s="12">
        <f t="shared" si="151"/>
        <v>52684.718921182284</v>
      </c>
      <c r="G288" s="1">
        <v>0</v>
      </c>
      <c r="H288" s="12">
        <f t="shared" si="163"/>
        <v>631.50705633609346</v>
      </c>
      <c r="I288" s="12">
        <f t="shared" si="164"/>
        <v>124.57161634808939</v>
      </c>
      <c r="J288" s="12">
        <f t="shared" si="165"/>
        <v>506.93543998800408</v>
      </c>
      <c r="K288" s="13">
        <f t="shared" si="152"/>
        <v>49321.711099247754</v>
      </c>
      <c r="L288" s="15">
        <f t="shared" si="153"/>
        <v>0</v>
      </c>
      <c r="M288" s="3">
        <f t="shared" si="154"/>
        <v>54.087075505828359</v>
      </c>
      <c r="N288" s="12">
        <f t="shared" si="155"/>
        <v>674.56645396710633</v>
      </c>
      <c r="O288" s="12">
        <f t="shared" si="166"/>
        <v>85.215857783881219</v>
      </c>
      <c r="P288" s="12">
        <f t="shared" si="167"/>
        <v>589.35059618322509</v>
      </c>
      <c r="Q288" s="13">
        <f t="shared" si="156"/>
        <v>33496.992517369261</v>
      </c>
      <c r="R288" s="14">
        <f t="shared" si="145"/>
        <v>1</v>
      </c>
      <c r="S288" s="2">
        <v>273</v>
      </c>
      <c r="T288" s="12">
        <f t="shared" si="168"/>
        <v>615.68206492481806</v>
      </c>
      <c r="U288" s="12">
        <f t="shared" si="169"/>
        <v>95.475762720782228</v>
      </c>
      <c r="V288" s="12">
        <f t="shared" si="170"/>
        <v>520.20630220403586</v>
      </c>
      <c r="W288" s="12">
        <f t="shared" si="157"/>
        <v>49293.235117334516</v>
      </c>
      <c r="X288" s="78">
        <f t="shared" si="158"/>
        <v>0</v>
      </c>
      <c r="Y288" s="12">
        <f t="shared" si="171"/>
        <v>576.27903664834491</v>
      </c>
      <c r="Z288" s="12">
        <f t="shared" si="172"/>
        <v>89.365410653495346</v>
      </c>
      <c r="AA288" s="12">
        <f t="shared" si="173"/>
        <v>486.91362599484967</v>
      </c>
      <c r="AB288" s="13">
        <f t="shared" si="174"/>
        <v>46138.51801930707</v>
      </c>
      <c r="AC288" s="15">
        <f t="shared" si="159"/>
        <v>0</v>
      </c>
      <c r="AD288" s="3">
        <f t="shared" si="175"/>
        <v>57.266304949522194</v>
      </c>
      <c r="AE288" s="12">
        <f t="shared" si="176"/>
        <v>615.68206492478816</v>
      </c>
      <c r="AF288" s="12">
        <f t="shared" si="177"/>
        <v>63.942938804789435</v>
      </c>
      <c r="AG288" s="12">
        <f t="shared" si="178"/>
        <v>551.73912611999879</v>
      </c>
      <c r="AH288" s="13">
        <f t="shared" si="160"/>
        <v>32809.794163335362</v>
      </c>
      <c r="AI288" s="14">
        <f t="shared" si="146"/>
        <v>1</v>
      </c>
      <c r="AJ288" s="2">
        <f t="shared" si="161"/>
        <v>273</v>
      </c>
      <c r="AK288" s="12">
        <f t="shared" si="147"/>
        <v>-58.884389042302132</v>
      </c>
      <c r="AL288" s="12">
        <f t="shared" si="148"/>
        <v>-37.5897868431814</v>
      </c>
      <c r="AM288" s="12">
        <f t="shared" si="149"/>
        <v>-21.294602199120732</v>
      </c>
      <c r="AN288" s="12">
        <f t="shared" si="150"/>
        <v>-3391.4838038477683</v>
      </c>
      <c r="AO288" s="12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70"/>
    </row>
    <row r="289" spans="2:52" x14ac:dyDescent="0.45">
      <c r="B289" s="2">
        <v>274</v>
      </c>
      <c r="C289" s="12">
        <f t="shared" si="162"/>
        <v>674.5664539671202</v>
      </c>
      <c r="D289" s="12">
        <f t="shared" si="179"/>
        <v>131.71179730295572</v>
      </c>
      <c r="E289" s="12">
        <f t="shared" si="180"/>
        <v>542.85465666416451</v>
      </c>
      <c r="F289" s="12">
        <f t="shared" si="151"/>
        <v>52141.864264518117</v>
      </c>
      <c r="G289" s="1">
        <v>0</v>
      </c>
      <c r="H289" s="12">
        <f t="shared" si="163"/>
        <v>631.50705633609346</v>
      </c>
      <c r="I289" s="12">
        <f t="shared" si="164"/>
        <v>123.30427774811939</v>
      </c>
      <c r="J289" s="12">
        <f t="shared" si="165"/>
        <v>508.20277858797414</v>
      </c>
      <c r="K289" s="13">
        <f t="shared" si="152"/>
        <v>48813.508320659777</v>
      </c>
      <c r="L289" s="15">
        <f t="shared" si="153"/>
        <v>0</v>
      </c>
      <c r="M289" s="3">
        <f t="shared" si="154"/>
        <v>53.087075505828281</v>
      </c>
      <c r="N289" s="12">
        <f t="shared" si="155"/>
        <v>674.56645396710724</v>
      </c>
      <c r="O289" s="12">
        <f t="shared" si="166"/>
        <v>83.742481293423154</v>
      </c>
      <c r="P289" s="12">
        <f t="shared" si="167"/>
        <v>590.82397267368412</v>
      </c>
      <c r="Q289" s="13">
        <f t="shared" si="156"/>
        <v>32906.168544695574</v>
      </c>
      <c r="R289" s="14">
        <f t="shared" si="145"/>
        <v>1</v>
      </c>
      <c r="S289" s="2">
        <v>274</v>
      </c>
      <c r="T289" s="12">
        <f t="shared" si="168"/>
        <v>615.68206492481818</v>
      </c>
      <c r="U289" s="12">
        <f t="shared" si="169"/>
        <v>94.478700641557836</v>
      </c>
      <c r="V289" s="12">
        <f t="shared" si="170"/>
        <v>521.20336428326027</v>
      </c>
      <c r="W289" s="12">
        <f t="shared" si="157"/>
        <v>48772.031753051255</v>
      </c>
      <c r="X289" s="78">
        <f t="shared" si="158"/>
        <v>0</v>
      </c>
      <c r="Y289" s="12">
        <f t="shared" si="171"/>
        <v>576.27903664834503</v>
      </c>
      <c r="Z289" s="12">
        <f t="shared" si="172"/>
        <v>88.432159537005234</v>
      </c>
      <c r="AA289" s="12">
        <f t="shared" si="173"/>
        <v>487.84687711133984</v>
      </c>
      <c r="AB289" s="13">
        <f t="shared" si="174"/>
        <v>45650.67114219573</v>
      </c>
      <c r="AC289" s="15">
        <f t="shared" si="159"/>
        <v>0</v>
      </c>
      <c r="AD289" s="3">
        <f t="shared" si="175"/>
        <v>56.266304949522151</v>
      </c>
      <c r="AE289" s="12">
        <f t="shared" si="176"/>
        <v>615.68206492478851</v>
      </c>
      <c r="AF289" s="12">
        <f t="shared" si="177"/>
        <v>62.885438813059437</v>
      </c>
      <c r="AG289" s="12">
        <f t="shared" si="178"/>
        <v>552.7966261117291</v>
      </c>
      <c r="AH289" s="13">
        <f t="shared" si="160"/>
        <v>32256.997537223633</v>
      </c>
      <c r="AI289" s="14">
        <f t="shared" si="146"/>
        <v>1</v>
      </c>
      <c r="AJ289" s="2">
        <f t="shared" si="161"/>
        <v>274</v>
      </c>
      <c r="AK289" s="12">
        <f t="shared" si="147"/>
        <v>-58.884389042302018</v>
      </c>
      <c r="AL289" s="12">
        <f t="shared" si="148"/>
        <v>-37.23309666139788</v>
      </c>
      <c r="AM289" s="12">
        <f t="shared" si="149"/>
        <v>-21.651292380904238</v>
      </c>
      <c r="AN289" s="12">
        <f t="shared" si="150"/>
        <v>-3369.8325114668623</v>
      </c>
      <c r="AO289" s="12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70"/>
    </row>
    <row r="290" spans="2:52" x14ac:dyDescent="0.45">
      <c r="B290" s="2">
        <v>275</v>
      </c>
      <c r="C290" s="12">
        <f t="shared" si="162"/>
        <v>674.56645396712008</v>
      </c>
      <c r="D290" s="12">
        <f t="shared" si="179"/>
        <v>130.35466066129527</v>
      </c>
      <c r="E290" s="12">
        <f t="shared" si="180"/>
        <v>544.21179330582481</v>
      </c>
      <c r="F290" s="12">
        <f t="shared" si="151"/>
        <v>51597.652471212292</v>
      </c>
      <c r="G290" s="1">
        <v>0</v>
      </c>
      <c r="H290" s="12">
        <f t="shared" si="163"/>
        <v>631.50705633609334</v>
      </c>
      <c r="I290" s="12">
        <f t="shared" si="164"/>
        <v>122.03377080164944</v>
      </c>
      <c r="J290" s="12">
        <f t="shared" si="165"/>
        <v>509.47328553444396</v>
      </c>
      <c r="K290" s="13">
        <f t="shared" si="152"/>
        <v>48304.035035125336</v>
      </c>
      <c r="L290" s="15">
        <f t="shared" si="153"/>
        <v>0</v>
      </c>
      <c r="M290" s="3">
        <f t="shared" si="154"/>
        <v>52.087075505828373</v>
      </c>
      <c r="N290" s="12">
        <f t="shared" si="155"/>
        <v>674.5664539671061</v>
      </c>
      <c r="O290" s="12">
        <f t="shared" si="166"/>
        <v>82.265421361738944</v>
      </c>
      <c r="P290" s="12">
        <f t="shared" si="167"/>
        <v>592.30103260536714</v>
      </c>
      <c r="Q290" s="13">
        <f t="shared" si="156"/>
        <v>32313.867512090208</v>
      </c>
      <c r="R290" s="14">
        <f t="shared" si="145"/>
        <v>1</v>
      </c>
      <c r="S290" s="2">
        <v>275</v>
      </c>
      <c r="T290" s="12">
        <f t="shared" si="168"/>
        <v>615.68206492481818</v>
      </c>
      <c r="U290" s="12">
        <f t="shared" si="169"/>
        <v>93.479727526681572</v>
      </c>
      <c r="V290" s="12">
        <f t="shared" si="170"/>
        <v>522.20233739813659</v>
      </c>
      <c r="W290" s="12">
        <f t="shared" si="157"/>
        <v>48249.829415653119</v>
      </c>
      <c r="X290" s="78">
        <f t="shared" si="158"/>
        <v>0</v>
      </c>
      <c r="Y290" s="12">
        <f t="shared" si="171"/>
        <v>576.27903664834503</v>
      </c>
      <c r="Z290" s="12">
        <f t="shared" si="172"/>
        <v>87.497119689208475</v>
      </c>
      <c r="AA290" s="12">
        <f t="shared" si="173"/>
        <v>488.78191695913659</v>
      </c>
      <c r="AB290" s="13">
        <f t="shared" si="174"/>
        <v>45161.889225236591</v>
      </c>
      <c r="AC290" s="15">
        <f t="shared" si="159"/>
        <v>0</v>
      </c>
      <c r="AD290" s="3">
        <f t="shared" si="175"/>
        <v>55.266304949522173</v>
      </c>
      <c r="AE290" s="12">
        <f t="shared" si="176"/>
        <v>615.68206492478839</v>
      </c>
      <c r="AF290" s="12">
        <f t="shared" si="177"/>
        <v>61.825911946345286</v>
      </c>
      <c r="AG290" s="12">
        <f t="shared" si="178"/>
        <v>553.85615297844311</v>
      </c>
      <c r="AH290" s="13">
        <f t="shared" si="160"/>
        <v>31703.141384245191</v>
      </c>
      <c r="AI290" s="14">
        <f t="shared" si="146"/>
        <v>1</v>
      </c>
      <c r="AJ290" s="2">
        <f t="shared" si="161"/>
        <v>275</v>
      </c>
      <c r="AK290" s="12">
        <f t="shared" si="147"/>
        <v>-58.884389042301905</v>
      </c>
      <c r="AL290" s="12">
        <f t="shared" si="148"/>
        <v>-36.874933134613698</v>
      </c>
      <c r="AM290" s="12">
        <f t="shared" si="149"/>
        <v>-22.009455907688221</v>
      </c>
      <c r="AN290" s="12">
        <f t="shared" si="150"/>
        <v>-3347.8230555591726</v>
      </c>
      <c r="AO290" s="12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70"/>
    </row>
    <row r="291" spans="2:52" x14ac:dyDescent="0.45">
      <c r="B291" s="2">
        <v>276</v>
      </c>
      <c r="C291" s="12">
        <f t="shared" si="162"/>
        <v>674.56645396712008</v>
      </c>
      <c r="D291" s="12">
        <f t="shared" si="179"/>
        <v>128.99413117803073</v>
      </c>
      <c r="E291" s="12">
        <f t="shared" si="180"/>
        <v>545.5723227890893</v>
      </c>
      <c r="F291" s="12">
        <f t="shared" si="151"/>
        <v>51052.0801484232</v>
      </c>
      <c r="G291" s="1">
        <v>0</v>
      </c>
      <c r="H291" s="12">
        <f t="shared" si="163"/>
        <v>631.50705633609346</v>
      </c>
      <c r="I291" s="12">
        <f t="shared" si="164"/>
        <v>120.76008758781335</v>
      </c>
      <c r="J291" s="12">
        <f t="shared" si="165"/>
        <v>510.74696874828004</v>
      </c>
      <c r="K291" s="13">
        <f t="shared" si="152"/>
        <v>47793.288066377056</v>
      </c>
      <c r="L291" s="15">
        <f t="shared" si="153"/>
        <v>0</v>
      </c>
      <c r="M291" s="3">
        <f t="shared" si="154"/>
        <v>51.087075505828317</v>
      </c>
      <c r="N291" s="12">
        <f t="shared" si="155"/>
        <v>674.56645396710678</v>
      </c>
      <c r="O291" s="12">
        <f t="shared" si="166"/>
        <v>80.784668780225516</v>
      </c>
      <c r="P291" s="12">
        <f t="shared" si="167"/>
        <v>593.78178518688128</v>
      </c>
      <c r="Q291" s="13">
        <f t="shared" si="156"/>
        <v>31720.085726903326</v>
      </c>
      <c r="R291" s="14">
        <f t="shared" si="145"/>
        <v>1</v>
      </c>
      <c r="S291" s="2">
        <v>276</v>
      </c>
      <c r="T291" s="12">
        <f t="shared" si="168"/>
        <v>615.68206492481806</v>
      </c>
      <c r="U291" s="12">
        <f t="shared" si="169"/>
        <v>92.478839713335134</v>
      </c>
      <c r="V291" s="12">
        <f t="shared" si="170"/>
        <v>523.20322521148296</v>
      </c>
      <c r="W291" s="12">
        <f t="shared" si="157"/>
        <v>47726.626190441639</v>
      </c>
      <c r="X291" s="78">
        <f t="shared" si="158"/>
        <v>0</v>
      </c>
      <c r="Y291" s="12">
        <f t="shared" si="171"/>
        <v>576.27903664834491</v>
      </c>
      <c r="Z291" s="12">
        <f t="shared" si="172"/>
        <v>86.560287681703457</v>
      </c>
      <c r="AA291" s="12">
        <f t="shared" si="173"/>
        <v>489.71874896664156</v>
      </c>
      <c r="AB291" s="13">
        <f t="shared" si="174"/>
        <v>44672.170476269952</v>
      </c>
      <c r="AC291" s="15">
        <f t="shared" si="159"/>
        <v>0</v>
      </c>
      <c r="AD291" s="3">
        <f t="shared" si="175"/>
        <v>54.266304949522265</v>
      </c>
      <c r="AE291" s="12">
        <f t="shared" si="176"/>
        <v>615.68206492478737</v>
      </c>
      <c r="AF291" s="12">
        <f t="shared" si="177"/>
        <v>60.764354319803282</v>
      </c>
      <c r="AG291" s="12">
        <f t="shared" si="178"/>
        <v>554.91771060498411</v>
      </c>
      <c r="AH291" s="13">
        <f t="shared" si="160"/>
        <v>31148.223673640208</v>
      </c>
      <c r="AI291" s="14">
        <f t="shared" si="146"/>
        <v>1</v>
      </c>
      <c r="AJ291" s="2">
        <f t="shared" si="161"/>
        <v>276</v>
      </c>
      <c r="AK291" s="12">
        <f t="shared" si="147"/>
        <v>-58.884389042302018</v>
      </c>
      <c r="AL291" s="12">
        <f t="shared" si="148"/>
        <v>-36.515291464695594</v>
      </c>
      <c r="AM291" s="12">
        <f t="shared" si="149"/>
        <v>-22.36909757760634</v>
      </c>
      <c r="AN291" s="12">
        <f t="shared" si="150"/>
        <v>-3325.453957981561</v>
      </c>
      <c r="AO291" s="12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70"/>
    </row>
    <row r="292" spans="2:52" x14ac:dyDescent="0.45">
      <c r="B292" s="2">
        <v>277</v>
      </c>
      <c r="C292" s="12">
        <f t="shared" si="162"/>
        <v>674.56645396712008</v>
      </c>
      <c r="D292" s="12">
        <f t="shared" si="179"/>
        <v>127.630200371058</v>
      </c>
      <c r="E292" s="12">
        <f t="shared" si="180"/>
        <v>546.93625359606199</v>
      </c>
      <c r="F292" s="12">
        <f t="shared" si="151"/>
        <v>50505.143894827139</v>
      </c>
      <c r="G292" s="1">
        <v>0</v>
      </c>
      <c r="H292" s="12">
        <f t="shared" si="163"/>
        <v>631.50705633609334</v>
      </c>
      <c r="I292" s="12">
        <f t="shared" si="164"/>
        <v>119.48322016594264</v>
      </c>
      <c r="J292" s="12">
        <f t="shared" si="165"/>
        <v>512.02383617015073</v>
      </c>
      <c r="K292" s="13">
        <f t="shared" si="152"/>
        <v>47281.264230206907</v>
      </c>
      <c r="L292" s="15">
        <f t="shared" si="153"/>
        <v>0</v>
      </c>
      <c r="M292" s="3">
        <f t="shared" si="154"/>
        <v>50.087075505828324</v>
      </c>
      <c r="N292" s="12">
        <f t="shared" si="155"/>
        <v>674.56645396710678</v>
      </c>
      <c r="O292" s="12">
        <f t="shared" si="166"/>
        <v>79.300214317258309</v>
      </c>
      <c r="P292" s="12">
        <f t="shared" si="167"/>
        <v>595.26623964984844</v>
      </c>
      <c r="Q292" s="13">
        <f t="shared" si="156"/>
        <v>31124.819487253477</v>
      </c>
      <c r="R292" s="14">
        <f t="shared" si="145"/>
        <v>1</v>
      </c>
      <c r="S292" s="2">
        <v>277</v>
      </c>
      <c r="T292" s="12">
        <f t="shared" si="168"/>
        <v>615.68206492481806</v>
      </c>
      <c r="U292" s="12">
        <f t="shared" si="169"/>
        <v>91.476033531679803</v>
      </c>
      <c r="V292" s="12">
        <f t="shared" si="170"/>
        <v>524.20603139313823</v>
      </c>
      <c r="W292" s="12">
        <f t="shared" si="157"/>
        <v>47202.420159048503</v>
      </c>
      <c r="X292" s="78">
        <f t="shared" si="158"/>
        <v>0</v>
      </c>
      <c r="Y292" s="12">
        <f t="shared" si="171"/>
        <v>576.27903664834491</v>
      </c>
      <c r="Z292" s="12">
        <f t="shared" si="172"/>
        <v>85.621660079517397</v>
      </c>
      <c r="AA292" s="12">
        <f t="shared" si="173"/>
        <v>490.65737656882754</v>
      </c>
      <c r="AB292" s="13">
        <f t="shared" si="174"/>
        <v>44181.513099701122</v>
      </c>
      <c r="AC292" s="15">
        <f t="shared" si="159"/>
        <v>0</v>
      </c>
      <c r="AD292" s="3">
        <f t="shared" si="175"/>
        <v>53.266304949522301</v>
      </c>
      <c r="AE292" s="12">
        <f t="shared" si="176"/>
        <v>615.68206492478714</v>
      </c>
      <c r="AF292" s="12">
        <f t="shared" si="177"/>
        <v>59.700762041143726</v>
      </c>
      <c r="AG292" s="12">
        <f t="shared" si="178"/>
        <v>555.98130288364337</v>
      </c>
      <c r="AH292" s="13">
        <f t="shared" si="160"/>
        <v>30592.242370756565</v>
      </c>
      <c r="AI292" s="14">
        <f t="shared" si="146"/>
        <v>1</v>
      </c>
      <c r="AJ292" s="2">
        <f t="shared" si="161"/>
        <v>277</v>
      </c>
      <c r="AK292" s="12">
        <f t="shared" si="147"/>
        <v>-58.884389042302018</v>
      </c>
      <c r="AL292" s="12">
        <f t="shared" si="148"/>
        <v>-36.154166839378192</v>
      </c>
      <c r="AM292" s="12">
        <f t="shared" si="149"/>
        <v>-22.730222202923756</v>
      </c>
      <c r="AN292" s="12">
        <f t="shared" si="150"/>
        <v>-3302.7237357786362</v>
      </c>
      <c r="AO292" s="12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70"/>
    </row>
    <row r="293" spans="2:52" x14ac:dyDescent="0.45">
      <c r="B293" s="2">
        <v>278</v>
      </c>
      <c r="C293" s="12">
        <f t="shared" si="162"/>
        <v>674.56645396712008</v>
      </c>
      <c r="D293" s="12">
        <f t="shared" si="179"/>
        <v>126.26285973706786</v>
      </c>
      <c r="E293" s="12">
        <f t="shared" si="180"/>
        <v>548.30359423005223</v>
      </c>
      <c r="F293" s="12">
        <f t="shared" si="151"/>
        <v>49956.840300597083</v>
      </c>
      <c r="G293" s="1">
        <v>0</v>
      </c>
      <c r="H293" s="12">
        <f t="shared" si="163"/>
        <v>631.50705633609346</v>
      </c>
      <c r="I293" s="12">
        <f t="shared" si="164"/>
        <v>118.20316057551727</v>
      </c>
      <c r="J293" s="12">
        <f t="shared" si="165"/>
        <v>513.3038957605761</v>
      </c>
      <c r="K293" s="13">
        <f t="shared" si="152"/>
        <v>46767.960334446332</v>
      </c>
      <c r="L293" s="15">
        <f t="shared" si="153"/>
        <v>0</v>
      </c>
      <c r="M293" s="3">
        <f t="shared" si="154"/>
        <v>49.087075505828338</v>
      </c>
      <c r="N293" s="12">
        <f t="shared" si="155"/>
        <v>674.56645396710655</v>
      </c>
      <c r="O293" s="12">
        <f t="shared" si="166"/>
        <v>77.812048718133696</v>
      </c>
      <c r="P293" s="12">
        <f t="shared" si="167"/>
        <v>596.75440524897283</v>
      </c>
      <c r="Q293" s="13">
        <f t="shared" si="156"/>
        <v>30528.065082004505</v>
      </c>
      <c r="R293" s="14">
        <f t="shared" si="145"/>
        <v>1</v>
      </c>
      <c r="S293" s="2">
        <v>278</v>
      </c>
      <c r="T293" s="12">
        <f t="shared" si="168"/>
        <v>615.68206492481829</v>
      </c>
      <c r="U293" s="12">
        <f t="shared" si="169"/>
        <v>90.471305304842957</v>
      </c>
      <c r="V293" s="12">
        <f t="shared" si="170"/>
        <v>525.21075961997531</v>
      </c>
      <c r="W293" s="12">
        <f t="shared" si="157"/>
        <v>46677.209399428524</v>
      </c>
      <c r="X293" s="78">
        <f t="shared" si="158"/>
        <v>0</v>
      </c>
      <c r="Y293" s="12">
        <f t="shared" si="171"/>
        <v>576.27903664834503</v>
      </c>
      <c r="Z293" s="12">
        <f t="shared" si="172"/>
        <v>84.681233441093809</v>
      </c>
      <c r="AA293" s="12">
        <f t="shared" si="173"/>
        <v>491.59780320725122</v>
      </c>
      <c r="AB293" s="13">
        <f t="shared" si="174"/>
        <v>43689.915296493869</v>
      </c>
      <c r="AC293" s="15">
        <f t="shared" si="159"/>
        <v>0</v>
      </c>
      <c r="AD293" s="3">
        <f t="shared" si="175"/>
        <v>52.266304949522294</v>
      </c>
      <c r="AE293" s="12">
        <f t="shared" si="176"/>
        <v>615.68206492478691</v>
      </c>
      <c r="AF293" s="12">
        <f t="shared" si="177"/>
        <v>58.635131210616741</v>
      </c>
      <c r="AG293" s="12">
        <f t="shared" si="178"/>
        <v>557.04693371417022</v>
      </c>
      <c r="AH293" s="13">
        <f t="shared" si="160"/>
        <v>30035.195437042395</v>
      </c>
      <c r="AI293" s="14">
        <f t="shared" si="146"/>
        <v>1</v>
      </c>
      <c r="AJ293" s="2">
        <f t="shared" si="161"/>
        <v>278</v>
      </c>
      <c r="AK293" s="12">
        <f t="shared" si="147"/>
        <v>-58.884389042301791</v>
      </c>
      <c r="AL293" s="12">
        <f t="shared" si="148"/>
        <v>-35.791554432224899</v>
      </c>
      <c r="AM293" s="12">
        <f t="shared" si="149"/>
        <v>-23.09283461007692</v>
      </c>
      <c r="AN293" s="12">
        <f t="shared" si="150"/>
        <v>-3279.6309011685589</v>
      </c>
      <c r="AO293" s="12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70"/>
    </row>
    <row r="294" spans="2:52" x14ac:dyDescent="0.45">
      <c r="B294" s="2">
        <v>279</v>
      </c>
      <c r="C294" s="12">
        <f t="shared" si="162"/>
        <v>674.56645396711986</v>
      </c>
      <c r="D294" s="12">
        <f t="shared" si="179"/>
        <v>124.89210075149271</v>
      </c>
      <c r="E294" s="12">
        <f t="shared" si="180"/>
        <v>549.67435321562721</v>
      </c>
      <c r="F294" s="12">
        <f t="shared" si="151"/>
        <v>49407.165947381458</v>
      </c>
      <c r="G294" s="1">
        <v>0</v>
      </c>
      <c r="H294" s="12">
        <f t="shared" si="163"/>
        <v>631.50705633609334</v>
      </c>
      <c r="I294" s="12">
        <f t="shared" si="164"/>
        <v>116.91990083611583</v>
      </c>
      <c r="J294" s="12">
        <f t="shared" si="165"/>
        <v>514.58715549997748</v>
      </c>
      <c r="K294" s="13">
        <f t="shared" si="152"/>
        <v>46253.373178946356</v>
      </c>
      <c r="L294" s="15">
        <f t="shared" si="153"/>
        <v>0</v>
      </c>
      <c r="M294" s="3">
        <f t="shared" si="154"/>
        <v>48.087075505828373</v>
      </c>
      <c r="N294" s="12">
        <f t="shared" si="155"/>
        <v>674.56645396710599</v>
      </c>
      <c r="O294" s="12">
        <f t="shared" si="166"/>
        <v>76.320162705011271</v>
      </c>
      <c r="P294" s="12">
        <f t="shared" si="167"/>
        <v>598.2462912620947</v>
      </c>
      <c r="Q294" s="13">
        <f t="shared" si="156"/>
        <v>29929.818790742411</v>
      </c>
      <c r="R294" s="14">
        <f t="shared" si="145"/>
        <v>1</v>
      </c>
      <c r="S294" s="2">
        <v>279</v>
      </c>
      <c r="T294" s="12">
        <f t="shared" si="168"/>
        <v>615.68206492481818</v>
      </c>
      <c r="U294" s="12">
        <f t="shared" si="169"/>
        <v>89.464651348904667</v>
      </c>
      <c r="V294" s="12">
        <f t="shared" si="170"/>
        <v>526.2174135759135</v>
      </c>
      <c r="W294" s="12">
        <f t="shared" si="157"/>
        <v>46150.991985852612</v>
      </c>
      <c r="X294" s="78">
        <f t="shared" si="158"/>
        <v>0</v>
      </c>
      <c r="Y294" s="12">
        <f t="shared" si="171"/>
        <v>576.27903664834491</v>
      </c>
      <c r="Z294" s="12">
        <f t="shared" si="172"/>
        <v>83.73900431827991</v>
      </c>
      <c r="AA294" s="12">
        <f t="shared" si="173"/>
        <v>492.54003233006506</v>
      </c>
      <c r="AB294" s="13">
        <f t="shared" si="174"/>
        <v>43197.375264163806</v>
      </c>
      <c r="AC294" s="15">
        <f t="shared" si="159"/>
        <v>0</v>
      </c>
      <c r="AD294" s="3">
        <f t="shared" si="175"/>
        <v>51.266304949522166</v>
      </c>
      <c r="AE294" s="12">
        <f t="shared" si="176"/>
        <v>615.68206492478862</v>
      </c>
      <c r="AF294" s="12">
        <f t="shared" si="177"/>
        <v>57.567457920997924</v>
      </c>
      <c r="AG294" s="12">
        <f t="shared" si="178"/>
        <v>558.11460700379064</v>
      </c>
      <c r="AH294" s="13">
        <f t="shared" si="160"/>
        <v>29477.080830038605</v>
      </c>
      <c r="AI294" s="14">
        <f t="shared" si="146"/>
        <v>1</v>
      </c>
      <c r="AJ294" s="2">
        <f t="shared" si="161"/>
        <v>279</v>
      </c>
      <c r="AK294" s="12">
        <f t="shared" si="147"/>
        <v>-58.884389042301677</v>
      </c>
      <c r="AL294" s="12">
        <f t="shared" si="148"/>
        <v>-35.427449402588039</v>
      </c>
      <c r="AM294" s="12">
        <f t="shared" si="149"/>
        <v>-23.45693963971371</v>
      </c>
      <c r="AN294" s="12">
        <f t="shared" si="150"/>
        <v>-3256.1739615288461</v>
      </c>
      <c r="AO294" s="12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70"/>
    </row>
    <row r="295" spans="2:52" x14ac:dyDescent="0.45">
      <c r="B295" s="2">
        <v>280</v>
      </c>
      <c r="C295" s="12">
        <f t="shared" si="162"/>
        <v>674.56645396712008</v>
      </c>
      <c r="D295" s="12">
        <f t="shared" si="179"/>
        <v>123.51791486845364</v>
      </c>
      <c r="E295" s="12">
        <f t="shared" si="180"/>
        <v>551.04853909866642</v>
      </c>
      <c r="F295" s="12">
        <f t="shared" si="151"/>
        <v>48856.117408282793</v>
      </c>
      <c r="G295" s="1">
        <v>0</v>
      </c>
      <c r="H295" s="12">
        <f t="shared" si="163"/>
        <v>631.50705633609346</v>
      </c>
      <c r="I295" s="12">
        <f t="shared" si="164"/>
        <v>115.63343294736589</v>
      </c>
      <c r="J295" s="12">
        <f t="shared" si="165"/>
        <v>515.87362338872754</v>
      </c>
      <c r="K295" s="13">
        <f t="shared" si="152"/>
        <v>45737.499555557632</v>
      </c>
      <c r="L295" s="15">
        <f t="shared" si="153"/>
        <v>0</v>
      </c>
      <c r="M295" s="3">
        <f t="shared" si="154"/>
        <v>47.087075505828309</v>
      </c>
      <c r="N295" s="12">
        <f t="shared" si="155"/>
        <v>674.5664539671069</v>
      </c>
      <c r="O295" s="12">
        <f t="shared" si="166"/>
        <v>74.824546976856027</v>
      </c>
      <c r="P295" s="12">
        <f t="shared" si="167"/>
        <v>599.74190699025087</v>
      </c>
      <c r="Q295" s="13">
        <f t="shared" si="156"/>
        <v>29330.076883752161</v>
      </c>
      <c r="R295" s="14">
        <f t="shared" si="145"/>
        <v>1</v>
      </c>
      <c r="S295" s="2">
        <v>280</v>
      </c>
      <c r="T295" s="12">
        <f t="shared" si="168"/>
        <v>615.68206492481818</v>
      </c>
      <c r="U295" s="12">
        <f t="shared" si="169"/>
        <v>88.456067972884171</v>
      </c>
      <c r="V295" s="12">
        <f t="shared" si="170"/>
        <v>527.22599695193401</v>
      </c>
      <c r="W295" s="12">
        <f t="shared" si="157"/>
        <v>45623.765988900675</v>
      </c>
      <c r="X295" s="78">
        <f t="shared" si="158"/>
        <v>0</v>
      </c>
      <c r="Y295" s="12">
        <f t="shared" si="171"/>
        <v>576.27903664834503</v>
      </c>
      <c r="Z295" s="12">
        <f t="shared" si="172"/>
        <v>82.794969256313962</v>
      </c>
      <c r="AA295" s="12">
        <f t="shared" si="173"/>
        <v>493.48406739203114</v>
      </c>
      <c r="AB295" s="13">
        <f t="shared" si="174"/>
        <v>42703.891196771772</v>
      </c>
      <c r="AC295" s="15">
        <f t="shared" si="159"/>
        <v>0</v>
      </c>
      <c r="AD295" s="3">
        <f t="shared" si="175"/>
        <v>50.266304949522286</v>
      </c>
      <c r="AE295" s="12">
        <f t="shared" si="176"/>
        <v>615.68206492478737</v>
      </c>
      <c r="AF295" s="12">
        <f t="shared" si="177"/>
        <v>56.497738257573992</v>
      </c>
      <c r="AG295" s="12">
        <f t="shared" si="178"/>
        <v>559.18432666721333</v>
      </c>
      <c r="AH295" s="13">
        <f t="shared" si="160"/>
        <v>28917.89650337139</v>
      </c>
      <c r="AI295" s="14">
        <f t="shared" si="146"/>
        <v>1</v>
      </c>
      <c r="AJ295" s="2">
        <f t="shared" si="161"/>
        <v>280</v>
      </c>
      <c r="AK295" s="12">
        <f t="shared" si="147"/>
        <v>-58.884389042301905</v>
      </c>
      <c r="AL295" s="12">
        <f t="shared" si="148"/>
        <v>-35.061846895569474</v>
      </c>
      <c r="AM295" s="12">
        <f t="shared" si="149"/>
        <v>-23.822542146732417</v>
      </c>
      <c r="AN295" s="12">
        <f t="shared" si="150"/>
        <v>-3232.3514193821175</v>
      </c>
      <c r="AO295" s="12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70"/>
    </row>
    <row r="296" spans="2:52" x14ac:dyDescent="0.45">
      <c r="B296" s="2">
        <v>281</v>
      </c>
      <c r="C296" s="12">
        <f t="shared" si="162"/>
        <v>674.5664539671202</v>
      </c>
      <c r="D296" s="12">
        <f t="shared" si="179"/>
        <v>122.14029352070699</v>
      </c>
      <c r="E296" s="12">
        <f t="shared" si="180"/>
        <v>552.42616044641318</v>
      </c>
      <c r="F296" s="12">
        <f t="shared" si="151"/>
        <v>48303.691247836381</v>
      </c>
      <c r="G296" s="1">
        <v>0</v>
      </c>
      <c r="H296" s="12">
        <f t="shared" si="163"/>
        <v>631.50705633609357</v>
      </c>
      <c r="I296" s="12">
        <f t="shared" si="164"/>
        <v>114.34374888889408</v>
      </c>
      <c r="J296" s="12">
        <f t="shared" si="165"/>
        <v>517.16330744719949</v>
      </c>
      <c r="K296" s="13">
        <f t="shared" si="152"/>
        <v>45220.336248110434</v>
      </c>
      <c r="L296" s="15">
        <f t="shared" si="153"/>
        <v>0</v>
      </c>
      <c r="M296" s="3">
        <f t="shared" si="154"/>
        <v>46.087075505828281</v>
      </c>
      <c r="N296" s="12">
        <f t="shared" si="155"/>
        <v>674.56645396710735</v>
      </c>
      <c r="O296" s="12">
        <f t="shared" si="166"/>
        <v>73.325192209380404</v>
      </c>
      <c r="P296" s="12">
        <f t="shared" si="167"/>
        <v>601.24126175772699</v>
      </c>
      <c r="Q296" s="13">
        <f t="shared" si="156"/>
        <v>28728.835621994433</v>
      </c>
      <c r="R296" s="14">
        <f t="shared" si="145"/>
        <v>1</v>
      </c>
      <c r="S296" s="2">
        <v>281</v>
      </c>
      <c r="T296" s="12">
        <f t="shared" si="168"/>
        <v>615.68206492481818</v>
      </c>
      <c r="U296" s="12">
        <f t="shared" si="169"/>
        <v>87.445551478726287</v>
      </c>
      <c r="V296" s="12">
        <f t="shared" si="170"/>
        <v>528.23651344609186</v>
      </c>
      <c r="W296" s="12">
        <f t="shared" si="157"/>
        <v>45095.529475454583</v>
      </c>
      <c r="X296" s="78">
        <f t="shared" si="158"/>
        <v>0</v>
      </c>
      <c r="Y296" s="12">
        <f t="shared" si="171"/>
        <v>576.27903664834491</v>
      </c>
      <c r="Z296" s="12">
        <f t="shared" si="172"/>
        <v>81.849124793812564</v>
      </c>
      <c r="AA296" s="12">
        <f t="shared" si="173"/>
        <v>494.42991185453246</v>
      </c>
      <c r="AB296" s="13">
        <f t="shared" si="174"/>
        <v>42209.461284917241</v>
      </c>
      <c r="AC296" s="15">
        <f t="shared" si="159"/>
        <v>0</v>
      </c>
      <c r="AD296" s="3">
        <f t="shared" si="175"/>
        <v>49.266304949522223</v>
      </c>
      <c r="AE296" s="12">
        <f t="shared" si="176"/>
        <v>615.68206492478794</v>
      </c>
      <c r="AF296" s="12">
        <f t="shared" si="177"/>
        <v>55.425968298128495</v>
      </c>
      <c r="AG296" s="12">
        <f t="shared" si="178"/>
        <v>560.25609662665943</v>
      </c>
      <c r="AH296" s="13">
        <f t="shared" si="160"/>
        <v>28357.640406744729</v>
      </c>
      <c r="AI296" s="14">
        <f t="shared" si="146"/>
        <v>1</v>
      </c>
      <c r="AJ296" s="2">
        <f t="shared" si="161"/>
        <v>281</v>
      </c>
      <c r="AK296" s="12">
        <f t="shared" si="147"/>
        <v>-58.884389042302018</v>
      </c>
      <c r="AL296" s="12">
        <f t="shared" si="148"/>
        <v>-34.694742041980703</v>
      </c>
      <c r="AM296" s="12">
        <f t="shared" si="149"/>
        <v>-24.189647000321315</v>
      </c>
      <c r="AN296" s="12">
        <f t="shared" si="150"/>
        <v>-3208.1617723817981</v>
      </c>
      <c r="AO296" s="12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70"/>
    </row>
    <row r="297" spans="2:52" x14ac:dyDescent="0.45">
      <c r="B297" s="2">
        <v>282</v>
      </c>
      <c r="C297" s="12">
        <f t="shared" si="162"/>
        <v>674.56645396712008</v>
      </c>
      <c r="D297" s="12">
        <f t="shared" si="179"/>
        <v>120.75922811959096</v>
      </c>
      <c r="E297" s="12">
        <f t="shared" si="180"/>
        <v>553.80722584752914</v>
      </c>
      <c r="F297" s="12">
        <f t="shared" si="151"/>
        <v>47749.884021988852</v>
      </c>
      <c r="G297" s="1">
        <v>0</v>
      </c>
      <c r="H297" s="12">
        <f t="shared" si="163"/>
        <v>631.50705633609346</v>
      </c>
      <c r="I297" s="12">
        <f t="shared" si="164"/>
        <v>113.05084062027609</v>
      </c>
      <c r="J297" s="12">
        <f t="shared" si="165"/>
        <v>518.45621571581739</v>
      </c>
      <c r="K297" s="13">
        <f t="shared" si="152"/>
        <v>44701.88003239462</v>
      </c>
      <c r="L297" s="15">
        <f t="shared" si="153"/>
        <v>0</v>
      </c>
      <c r="M297" s="3">
        <f t="shared" si="154"/>
        <v>45.087075505828366</v>
      </c>
      <c r="N297" s="12">
        <f t="shared" si="155"/>
        <v>674.56645396710599</v>
      </c>
      <c r="O297" s="12">
        <f t="shared" si="166"/>
        <v>71.82208905498608</v>
      </c>
      <c r="P297" s="12">
        <f t="shared" si="167"/>
        <v>602.74436491211986</v>
      </c>
      <c r="Q297" s="13">
        <f t="shared" si="156"/>
        <v>28126.091257082313</v>
      </c>
      <c r="R297" s="14">
        <f t="shared" si="145"/>
        <v>1</v>
      </c>
      <c r="S297" s="2">
        <v>282</v>
      </c>
      <c r="T297" s="12">
        <f t="shared" si="168"/>
        <v>615.68206492481806</v>
      </c>
      <c r="U297" s="12">
        <f t="shared" si="169"/>
        <v>86.433098161287944</v>
      </c>
      <c r="V297" s="12">
        <f t="shared" si="170"/>
        <v>529.24896676353012</v>
      </c>
      <c r="W297" s="12">
        <f t="shared" si="157"/>
        <v>44566.280508691052</v>
      </c>
      <c r="X297" s="78">
        <f t="shared" si="158"/>
        <v>0</v>
      </c>
      <c r="Y297" s="12">
        <f t="shared" si="171"/>
        <v>576.27903664834491</v>
      </c>
      <c r="Z297" s="12">
        <f t="shared" si="172"/>
        <v>80.901467462758035</v>
      </c>
      <c r="AA297" s="12">
        <f t="shared" si="173"/>
        <v>495.37756918558694</v>
      </c>
      <c r="AB297" s="13">
        <f t="shared" si="174"/>
        <v>41714.083715731656</v>
      </c>
      <c r="AC297" s="15">
        <f t="shared" si="159"/>
        <v>0</v>
      </c>
      <c r="AD297" s="3">
        <f t="shared" si="175"/>
        <v>48.266304949522265</v>
      </c>
      <c r="AE297" s="12">
        <f t="shared" si="176"/>
        <v>615.68206492478737</v>
      </c>
      <c r="AF297" s="12">
        <f t="shared" si="177"/>
        <v>54.352144112927391</v>
      </c>
      <c r="AG297" s="12">
        <f t="shared" si="178"/>
        <v>561.32992081186001</v>
      </c>
      <c r="AH297" s="13">
        <f t="shared" si="160"/>
        <v>27796.310485932871</v>
      </c>
      <c r="AI297" s="14">
        <f t="shared" si="146"/>
        <v>1</v>
      </c>
      <c r="AJ297" s="2">
        <f t="shared" si="161"/>
        <v>282</v>
      </c>
      <c r="AK297" s="12">
        <f t="shared" si="147"/>
        <v>-58.884389042302018</v>
      </c>
      <c r="AL297" s="12">
        <f t="shared" si="148"/>
        <v>-34.326129958303014</v>
      </c>
      <c r="AM297" s="12">
        <f t="shared" si="149"/>
        <v>-24.558259083999019</v>
      </c>
      <c r="AN297" s="12">
        <f t="shared" si="150"/>
        <v>-3183.6035132977995</v>
      </c>
      <c r="AO297" s="12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70"/>
    </row>
    <row r="298" spans="2:52" x14ac:dyDescent="0.45">
      <c r="B298" s="2">
        <v>283</v>
      </c>
      <c r="C298" s="12">
        <f t="shared" si="162"/>
        <v>674.56645396712008</v>
      </c>
      <c r="D298" s="12">
        <f t="shared" si="179"/>
        <v>119.37471005497213</v>
      </c>
      <c r="E298" s="12">
        <f t="shared" si="180"/>
        <v>555.1917439121479</v>
      </c>
      <c r="F298" s="12">
        <f t="shared" si="151"/>
        <v>47194.692278076705</v>
      </c>
      <c r="G298" s="1">
        <v>0</v>
      </c>
      <c r="H298" s="12">
        <f t="shared" si="163"/>
        <v>631.50705633609357</v>
      </c>
      <c r="I298" s="12">
        <f t="shared" si="164"/>
        <v>111.75470008098655</v>
      </c>
      <c r="J298" s="12">
        <f t="shared" si="165"/>
        <v>519.75235625510709</v>
      </c>
      <c r="K298" s="13">
        <f t="shared" si="152"/>
        <v>44182.127676139513</v>
      </c>
      <c r="L298" s="15">
        <f t="shared" si="153"/>
        <v>0</v>
      </c>
      <c r="M298" s="3">
        <f t="shared" si="154"/>
        <v>44.087075505828324</v>
      </c>
      <c r="N298" s="12">
        <f t="shared" si="155"/>
        <v>674.56645396710678</v>
      </c>
      <c r="O298" s="12">
        <f t="shared" si="166"/>
        <v>70.315228142705777</v>
      </c>
      <c r="P298" s="12">
        <f t="shared" si="167"/>
        <v>604.25122582440099</v>
      </c>
      <c r="Q298" s="13">
        <f t="shared" si="156"/>
        <v>27521.840031257911</v>
      </c>
      <c r="R298" s="14">
        <f t="shared" si="145"/>
        <v>1</v>
      </c>
      <c r="S298" s="2">
        <v>283</v>
      </c>
      <c r="T298" s="12">
        <f t="shared" si="168"/>
        <v>615.68206492481818</v>
      </c>
      <c r="U298" s="12">
        <f t="shared" si="169"/>
        <v>85.418704308324507</v>
      </c>
      <c r="V298" s="12">
        <f t="shared" si="170"/>
        <v>530.26336061649363</v>
      </c>
      <c r="W298" s="12">
        <f t="shared" si="157"/>
        <v>44036.017148074556</v>
      </c>
      <c r="X298" s="78">
        <f t="shared" si="158"/>
        <v>0</v>
      </c>
      <c r="Y298" s="12">
        <f t="shared" si="171"/>
        <v>576.27903664834503</v>
      </c>
      <c r="Z298" s="12">
        <f t="shared" si="172"/>
        <v>79.951993788485666</v>
      </c>
      <c r="AA298" s="12">
        <f t="shared" si="173"/>
        <v>496.32704285985943</v>
      </c>
      <c r="AB298" s="13">
        <f t="shared" si="174"/>
        <v>41217.756672871794</v>
      </c>
      <c r="AC298" s="15">
        <f t="shared" si="159"/>
        <v>0</v>
      </c>
      <c r="AD298" s="3">
        <f t="shared" si="175"/>
        <v>47.266304949522265</v>
      </c>
      <c r="AE298" s="12">
        <f t="shared" si="176"/>
        <v>615.68206492478748</v>
      </c>
      <c r="AF298" s="12">
        <f t="shared" si="177"/>
        <v>53.276261764704664</v>
      </c>
      <c r="AG298" s="12">
        <f t="shared" si="178"/>
        <v>562.40580316008277</v>
      </c>
      <c r="AH298" s="13">
        <f t="shared" si="160"/>
        <v>27233.904682772787</v>
      </c>
      <c r="AI298" s="14">
        <f t="shared" si="146"/>
        <v>1</v>
      </c>
      <c r="AJ298" s="2">
        <f t="shared" si="161"/>
        <v>283</v>
      </c>
      <c r="AK298" s="12">
        <f t="shared" si="147"/>
        <v>-58.884389042301905</v>
      </c>
      <c r="AL298" s="12">
        <f t="shared" si="148"/>
        <v>-33.95600574664762</v>
      </c>
      <c r="AM298" s="12">
        <f t="shared" si="149"/>
        <v>-24.928383295654271</v>
      </c>
      <c r="AN298" s="12">
        <f t="shared" si="150"/>
        <v>-3158.6751300021497</v>
      </c>
      <c r="AO298" s="12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70"/>
    </row>
    <row r="299" spans="2:52" x14ac:dyDescent="0.45">
      <c r="B299" s="2">
        <v>284</v>
      </c>
      <c r="C299" s="12">
        <f t="shared" si="162"/>
        <v>674.56645396712008</v>
      </c>
      <c r="D299" s="12">
        <f t="shared" si="179"/>
        <v>117.98673069519177</v>
      </c>
      <c r="E299" s="12">
        <f t="shared" si="180"/>
        <v>556.57972327192829</v>
      </c>
      <c r="F299" s="12">
        <f t="shared" si="151"/>
        <v>46638.112554804778</v>
      </c>
      <c r="G299" s="1">
        <v>0</v>
      </c>
      <c r="H299" s="12">
        <f t="shared" si="163"/>
        <v>631.50705633609357</v>
      </c>
      <c r="I299" s="12">
        <f t="shared" si="164"/>
        <v>110.45531919034879</v>
      </c>
      <c r="J299" s="12">
        <f t="shared" si="165"/>
        <v>521.05173714574482</v>
      </c>
      <c r="K299" s="13">
        <f t="shared" si="152"/>
        <v>43661.075938993767</v>
      </c>
      <c r="L299" s="15">
        <f t="shared" si="153"/>
        <v>0</v>
      </c>
      <c r="M299" s="3">
        <f t="shared" si="154"/>
        <v>43.087075505828317</v>
      </c>
      <c r="N299" s="12">
        <f t="shared" si="155"/>
        <v>674.56645396710678</v>
      </c>
      <c r="O299" s="12">
        <f t="shared" si="166"/>
        <v>68.804600078144773</v>
      </c>
      <c r="P299" s="12">
        <f t="shared" si="167"/>
        <v>605.76185388896204</v>
      </c>
      <c r="Q299" s="13">
        <f t="shared" si="156"/>
        <v>26916.078177368949</v>
      </c>
      <c r="R299" s="14">
        <f t="shared" si="145"/>
        <v>1</v>
      </c>
      <c r="S299" s="2">
        <v>284</v>
      </c>
      <c r="T299" s="12">
        <f t="shared" si="168"/>
        <v>615.68206492481806</v>
      </c>
      <c r="U299" s="12">
        <f t="shared" si="169"/>
        <v>84.402366200476223</v>
      </c>
      <c r="V299" s="12">
        <f t="shared" si="170"/>
        <v>531.27969872434176</v>
      </c>
      <c r="W299" s="12">
        <f t="shared" si="157"/>
        <v>43504.737449350214</v>
      </c>
      <c r="X299" s="78">
        <f t="shared" si="158"/>
        <v>0</v>
      </c>
      <c r="Y299" s="12">
        <f t="shared" si="171"/>
        <v>576.27903664834491</v>
      </c>
      <c r="Z299" s="12">
        <f t="shared" si="172"/>
        <v>79.000700289670931</v>
      </c>
      <c r="AA299" s="12">
        <f t="shared" si="173"/>
        <v>497.27833635867404</v>
      </c>
      <c r="AB299" s="13">
        <f t="shared" si="174"/>
        <v>40720.478336513122</v>
      </c>
      <c r="AC299" s="15">
        <f t="shared" si="159"/>
        <v>0</v>
      </c>
      <c r="AD299" s="3">
        <f t="shared" si="175"/>
        <v>46.266304949522244</v>
      </c>
      <c r="AE299" s="12">
        <f t="shared" si="176"/>
        <v>615.6820649247876</v>
      </c>
      <c r="AF299" s="12">
        <f t="shared" si="177"/>
        <v>52.198317308647837</v>
      </c>
      <c r="AG299" s="12">
        <f t="shared" si="178"/>
        <v>563.48374761613979</v>
      </c>
      <c r="AH299" s="13">
        <f t="shared" si="160"/>
        <v>26670.420935156646</v>
      </c>
      <c r="AI299" s="14">
        <f t="shared" si="146"/>
        <v>1</v>
      </c>
      <c r="AJ299" s="2">
        <f t="shared" si="161"/>
        <v>284</v>
      </c>
      <c r="AK299" s="12">
        <f t="shared" si="147"/>
        <v>-58.884389042302018</v>
      </c>
      <c r="AL299" s="12">
        <f t="shared" si="148"/>
        <v>-33.584364494715544</v>
      </c>
      <c r="AM299" s="12">
        <f t="shared" si="149"/>
        <v>-25.300024547586531</v>
      </c>
      <c r="AN299" s="12">
        <f t="shared" si="150"/>
        <v>-3133.3751054545646</v>
      </c>
      <c r="AO299" s="12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70"/>
    </row>
    <row r="300" spans="2:52" x14ac:dyDescent="0.45">
      <c r="B300" s="2">
        <v>285</v>
      </c>
      <c r="C300" s="12">
        <f t="shared" si="162"/>
        <v>674.56645396712008</v>
      </c>
      <c r="D300" s="12">
        <f t="shared" si="179"/>
        <v>116.59528138701194</v>
      </c>
      <c r="E300" s="12">
        <f t="shared" si="180"/>
        <v>557.97117258010815</v>
      </c>
      <c r="F300" s="12">
        <f t="shared" si="151"/>
        <v>46080.141382224669</v>
      </c>
      <c r="G300" s="1">
        <v>0</v>
      </c>
      <c r="H300" s="12">
        <f t="shared" si="163"/>
        <v>631.50705633609357</v>
      </c>
      <c r="I300" s="12">
        <f t="shared" si="164"/>
        <v>109.15268984748442</v>
      </c>
      <c r="J300" s="12">
        <f t="shared" si="165"/>
        <v>522.35436648860912</v>
      </c>
      <c r="K300" s="13">
        <f t="shared" si="152"/>
        <v>43138.721572505157</v>
      </c>
      <c r="L300" s="15">
        <f t="shared" si="153"/>
        <v>0</v>
      </c>
      <c r="M300" s="3">
        <f t="shared" si="154"/>
        <v>42.087075505828331</v>
      </c>
      <c r="N300" s="12">
        <f t="shared" si="155"/>
        <v>674.56645396710655</v>
      </c>
      <c r="O300" s="12">
        <f t="shared" si="166"/>
        <v>67.290195443422363</v>
      </c>
      <c r="P300" s="12">
        <f t="shared" si="167"/>
        <v>607.27625852368419</v>
      </c>
      <c r="Q300" s="13">
        <f t="shared" si="156"/>
        <v>26308.801918845264</v>
      </c>
      <c r="R300" s="14">
        <f t="shared" si="145"/>
        <v>1</v>
      </c>
      <c r="S300" s="2">
        <v>285</v>
      </c>
      <c r="T300" s="12">
        <f t="shared" si="168"/>
        <v>615.68206492481806</v>
      </c>
      <c r="U300" s="12">
        <f t="shared" si="169"/>
        <v>83.384080111254576</v>
      </c>
      <c r="V300" s="12">
        <f t="shared" si="170"/>
        <v>532.29798481356352</v>
      </c>
      <c r="W300" s="12">
        <f t="shared" si="157"/>
        <v>42972.439464536648</v>
      </c>
      <c r="X300" s="78">
        <f t="shared" si="158"/>
        <v>0</v>
      </c>
      <c r="Y300" s="12">
        <f t="shared" si="171"/>
        <v>576.27903664834503</v>
      </c>
      <c r="Z300" s="12">
        <f t="shared" si="172"/>
        <v>78.04758347831681</v>
      </c>
      <c r="AA300" s="12">
        <f t="shared" si="173"/>
        <v>498.23145317002826</v>
      </c>
      <c r="AB300" s="13">
        <f t="shared" si="174"/>
        <v>40222.246883343098</v>
      </c>
      <c r="AC300" s="15">
        <f t="shared" si="159"/>
        <v>0</v>
      </c>
      <c r="AD300" s="3">
        <f t="shared" si="175"/>
        <v>45.26630494952223</v>
      </c>
      <c r="AE300" s="12">
        <f t="shared" si="176"/>
        <v>615.68206492478771</v>
      </c>
      <c r="AF300" s="12">
        <f t="shared" si="177"/>
        <v>51.118306792383571</v>
      </c>
      <c r="AG300" s="12">
        <f t="shared" si="178"/>
        <v>564.56375813240413</v>
      </c>
      <c r="AH300" s="13">
        <f t="shared" si="160"/>
        <v>26105.857177024242</v>
      </c>
      <c r="AI300" s="14">
        <f t="shared" si="146"/>
        <v>1</v>
      </c>
      <c r="AJ300" s="2">
        <f t="shared" si="161"/>
        <v>285</v>
      </c>
      <c r="AK300" s="12">
        <f t="shared" si="147"/>
        <v>-58.884389042302018</v>
      </c>
      <c r="AL300" s="12">
        <f t="shared" si="148"/>
        <v>-33.211201275757361</v>
      </c>
      <c r="AM300" s="12">
        <f t="shared" si="149"/>
        <v>-25.673187766544629</v>
      </c>
      <c r="AN300" s="12">
        <f t="shared" si="150"/>
        <v>-3107.7019176880203</v>
      </c>
      <c r="AO300" s="12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70"/>
    </row>
    <row r="301" spans="2:52" x14ac:dyDescent="0.45">
      <c r="B301" s="2">
        <v>286</v>
      </c>
      <c r="C301" s="12">
        <f t="shared" si="162"/>
        <v>674.5664539671202</v>
      </c>
      <c r="D301" s="12">
        <f t="shared" si="179"/>
        <v>115.2003534555617</v>
      </c>
      <c r="E301" s="12">
        <f t="shared" si="180"/>
        <v>559.36610051155844</v>
      </c>
      <c r="F301" s="12">
        <f t="shared" si="151"/>
        <v>45520.775281713111</v>
      </c>
      <c r="G301" s="1">
        <v>0</v>
      </c>
      <c r="H301" s="12">
        <f t="shared" si="163"/>
        <v>631.50705633609357</v>
      </c>
      <c r="I301" s="12">
        <f t="shared" si="164"/>
        <v>107.8468039312629</v>
      </c>
      <c r="J301" s="12">
        <f t="shared" si="165"/>
        <v>523.66025240483066</v>
      </c>
      <c r="K301" s="13">
        <f t="shared" si="152"/>
        <v>42615.061320100329</v>
      </c>
      <c r="L301" s="15">
        <f t="shared" si="153"/>
        <v>0</v>
      </c>
      <c r="M301" s="3">
        <f t="shared" si="154"/>
        <v>41.087075505828302</v>
      </c>
      <c r="N301" s="12">
        <f t="shared" si="155"/>
        <v>674.56645396710701</v>
      </c>
      <c r="O301" s="12">
        <f t="shared" si="166"/>
        <v>65.772004797113155</v>
      </c>
      <c r="P301" s="12">
        <f t="shared" si="167"/>
        <v>608.79444916999387</v>
      </c>
      <c r="Q301" s="13">
        <f t="shared" si="156"/>
        <v>25700.007469675271</v>
      </c>
      <c r="R301" s="14">
        <f t="shared" si="145"/>
        <v>1</v>
      </c>
      <c r="S301" s="2">
        <v>286</v>
      </c>
      <c r="T301" s="12">
        <f t="shared" si="168"/>
        <v>615.68206492481806</v>
      </c>
      <c r="U301" s="12">
        <f t="shared" si="169"/>
        <v>82.363842307028577</v>
      </c>
      <c r="V301" s="12">
        <f t="shared" si="170"/>
        <v>533.3182226177895</v>
      </c>
      <c r="W301" s="12">
        <f t="shared" si="157"/>
        <v>42439.12124191886</v>
      </c>
      <c r="X301" s="78">
        <f t="shared" si="158"/>
        <v>0</v>
      </c>
      <c r="Y301" s="12">
        <f t="shared" si="171"/>
        <v>576.27903664834503</v>
      </c>
      <c r="Z301" s="12">
        <f t="shared" si="172"/>
        <v>77.092639859740927</v>
      </c>
      <c r="AA301" s="12">
        <f t="shared" si="173"/>
        <v>499.18639678860416</v>
      </c>
      <c r="AB301" s="13">
        <f t="shared" si="174"/>
        <v>39723.060486554496</v>
      </c>
      <c r="AC301" s="15">
        <f t="shared" si="159"/>
        <v>0</v>
      </c>
      <c r="AD301" s="3">
        <f t="shared" si="175"/>
        <v>44.26630494952223</v>
      </c>
      <c r="AE301" s="12">
        <f t="shared" si="176"/>
        <v>615.68206492478771</v>
      </c>
      <c r="AF301" s="12">
        <f t="shared" si="177"/>
        <v>50.036226255963129</v>
      </c>
      <c r="AG301" s="12">
        <f t="shared" si="178"/>
        <v>565.64583866882458</v>
      </c>
      <c r="AH301" s="13">
        <f t="shared" si="160"/>
        <v>25540.211338355417</v>
      </c>
      <c r="AI301" s="14">
        <f t="shared" si="146"/>
        <v>1</v>
      </c>
      <c r="AJ301" s="2">
        <f t="shared" si="161"/>
        <v>286</v>
      </c>
      <c r="AK301" s="12">
        <f t="shared" si="147"/>
        <v>-58.884389042302132</v>
      </c>
      <c r="AL301" s="12">
        <f t="shared" si="148"/>
        <v>-32.83651114853312</v>
      </c>
      <c r="AM301" s="12">
        <f t="shared" si="149"/>
        <v>-26.047877893768941</v>
      </c>
      <c r="AN301" s="12">
        <f t="shared" si="150"/>
        <v>-3081.6540397942517</v>
      </c>
      <c r="AO301" s="12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70"/>
    </row>
    <row r="302" spans="2:52" x14ac:dyDescent="0.45">
      <c r="B302" s="2">
        <v>287</v>
      </c>
      <c r="C302" s="12">
        <f t="shared" si="162"/>
        <v>674.5664539671202</v>
      </c>
      <c r="D302" s="12">
        <f t="shared" si="179"/>
        <v>113.80193820428278</v>
      </c>
      <c r="E302" s="12">
        <f t="shared" si="180"/>
        <v>560.76451576283739</v>
      </c>
      <c r="F302" s="12">
        <f t="shared" si="151"/>
        <v>44960.010765950276</v>
      </c>
      <c r="G302" s="1">
        <v>0</v>
      </c>
      <c r="H302" s="12">
        <f t="shared" si="163"/>
        <v>631.50705633609368</v>
      </c>
      <c r="I302" s="12">
        <f t="shared" si="164"/>
        <v>106.53765330025082</v>
      </c>
      <c r="J302" s="12">
        <f t="shared" si="165"/>
        <v>524.96940303584279</v>
      </c>
      <c r="K302" s="13">
        <f t="shared" si="152"/>
        <v>42090.091917064485</v>
      </c>
      <c r="L302" s="15">
        <f t="shared" si="153"/>
        <v>0</v>
      </c>
      <c r="M302" s="3">
        <f t="shared" si="154"/>
        <v>40.087075505828331</v>
      </c>
      <c r="N302" s="12">
        <f t="shared" si="155"/>
        <v>674.56645396710667</v>
      </c>
      <c r="O302" s="12">
        <f t="shared" si="166"/>
        <v>64.250018674188169</v>
      </c>
      <c r="P302" s="12">
        <f t="shared" si="167"/>
        <v>610.31643529291853</v>
      </c>
      <c r="Q302" s="13">
        <f t="shared" si="156"/>
        <v>25089.691034382351</v>
      </c>
      <c r="R302" s="14">
        <f t="shared" si="145"/>
        <v>1</v>
      </c>
      <c r="S302" s="2">
        <v>287</v>
      </c>
      <c r="T302" s="12">
        <f t="shared" si="168"/>
        <v>615.68206492481806</v>
      </c>
      <c r="U302" s="12">
        <f t="shared" si="169"/>
        <v>81.341649047011146</v>
      </c>
      <c r="V302" s="12">
        <f t="shared" si="170"/>
        <v>534.34041587780689</v>
      </c>
      <c r="W302" s="12">
        <f t="shared" si="157"/>
        <v>41904.780826041053</v>
      </c>
      <c r="X302" s="78">
        <f t="shared" si="158"/>
        <v>0</v>
      </c>
      <c r="Y302" s="12">
        <f t="shared" si="171"/>
        <v>576.27903664834503</v>
      </c>
      <c r="Z302" s="12">
        <f t="shared" si="172"/>
        <v>76.13586593256278</v>
      </c>
      <c r="AA302" s="12">
        <f t="shared" si="173"/>
        <v>500.14317071578228</v>
      </c>
      <c r="AB302" s="13">
        <f t="shared" si="174"/>
        <v>39222.917315838713</v>
      </c>
      <c r="AC302" s="15">
        <f t="shared" si="159"/>
        <v>0</v>
      </c>
      <c r="AD302" s="3">
        <f t="shared" si="175"/>
        <v>43.266304949522258</v>
      </c>
      <c r="AE302" s="12">
        <f t="shared" si="176"/>
        <v>615.68206492478748</v>
      </c>
      <c r="AF302" s="12">
        <f t="shared" si="177"/>
        <v>48.95207173184788</v>
      </c>
      <c r="AG302" s="12">
        <f t="shared" si="178"/>
        <v>566.72999319293956</v>
      </c>
      <c r="AH302" s="13">
        <f t="shared" si="160"/>
        <v>24973.481345162476</v>
      </c>
      <c r="AI302" s="14">
        <f t="shared" si="146"/>
        <v>1</v>
      </c>
      <c r="AJ302" s="2">
        <f t="shared" si="161"/>
        <v>287</v>
      </c>
      <c r="AK302" s="12">
        <f t="shared" si="147"/>
        <v>-58.884389042302132</v>
      </c>
      <c r="AL302" s="12">
        <f t="shared" si="148"/>
        <v>-32.460289157271632</v>
      </c>
      <c r="AM302" s="12">
        <f t="shared" si="149"/>
        <v>-26.4240998850305</v>
      </c>
      <c r="AN302" s="12">
        <f t="shared" si="150"/>
        <v>-3055.2299399092226</v>
      </c>
      <c r="AO302" s="12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70"/>
    </row>
    <row r="303" spans="2:52" x14ac:dyDescent="0.45">
      <c r="B303" s="2">
        <v>288</v>
      </c>
      <c r="C303" s="12">
        <f t="shared" si="162"/>
        <v>674.5664539671202</v>
      </c>
      <c r="D303" s="12">
        <f t="shared" si="179"/>
        <v>112.4000269148757</v>
      </c>
      <c r="E303" s="12">
        <f t="shared" si="180"/>
        <v>562.16642705224444</v>
      </c>
      <c r="F303" s="12">
        <f t="shared" si="151"/>
        <v>44397.84433889803</v>
      </c>
      <c r="G303" s="1">
        <v>0</v>
      </c>
      <c r="H303" s="12">
        <f t="shared" si="163"/>
        <v>631.50705633609357</v>
      </c>
      <c r="I303" s="12">
        <f t="shared" si="164"/>
        <v>105.22522979266121</v>
      </c>
      <c r="J303" s="12">
        <f t="shared" si="165"/>
        <v>526.28182654343232</v>
      </c>
      <c r="K303" s="13">
        <f t="shared" si="152"/>
        <v>41563.810090521052</v>
      </c>
      <c r="L303" s="15">
        <f t="shared" si="153"/>
        <v>0</v>
      </c>
      <c r="M303" s="3">
        <f t="shared" si="154"/>
        <v>39.087075505828309</v>
      </c>
      <c r="N303" s="12">
        <f t="shared" si="155"/>
        <v>674.5664539671069</v>
      </c>
      <c r="O303" s="12">
        <f t="shared" si="166"/>
        <v>62.72422758595588</v>
      </c>
      <c r="P303" s="12">
        <f t="shared" si="167"/>
        <v>611.84222638115102</v>
      </c>
      <c r="Q303" s="13">
        <f t="shared" si="156"/>
        <v>24477.848808001199</v>
      </c>
      <c r="R303" s="14">
        <f t="shared" si="145"/>
        <v>1</v>
      </c>
      <c r="S303" s="2">
        <v>288</v>
      </c>
      <c r="T303" s="12">
        <f t="shared" si="168"/>
        <v>615.68206492481806</v>
      </c>
      <c r="U303" s="12">
        <f t="shared" si="169"/>
        <v>80.317496583245344</v>
      </c>
      <c r="V303" s="12">
        <f t="shared" si="170"/>
        <v>535.36456834157264</v>
      </c>
      <c r="W303" s="12">
        <f t="shared" si="157"/>
        <v>41369.416257699479</v>
      </c>
      <c r="X303" s="78">
        <f t="shared" si="158"/>
        <v>0</v>
      </c>
      <c r="Y303" s="12">
        <f t="shared" si="171"/>
        <v>576.27903664834503</v>
      </c>
      <c r="Z303" s="12">
        <f t="shared" si="172"/>
        <v>75.177258188690857</v>
      </c>
      <c r="AA303" s="12">
        <f t="shared" si="173"/>
        <v>501.10177845965421</v>
      </c>
      <c r="AB303" s="13">
        <f t="shared" si="174"/>
        <v>38721.815537379058</v>
      </c>
      <c r="AC303" s="15">
        <f t="shared" si="159"/>
        <v>0</v>
      </c>
      <c r="AD303" s="3">
        <f t="shared" si="175"/>
        <v>42.266304949522279</v>
      </c>
      <c r="AE303" s="12">
        <f t="shared" si="176"/>
        <v>615.68206492478703</v>
      </c>
      <c r="AF303" s="12">
        <f t="shared" si="177"/>
        <v>47.865839244894744</v>
      </c>
      <c r="AG303" s="12">
        <f t="shared" si="178"/>
        <v>567.81622567989223</v>
      </c>
      <c r="AH303" s="13">
        <f t="shared" si="160"/>
        <v>24405.665119482583</v>
      </c>
      <c r="AI303" s="14">
        <f t="shared" si="146"/>
        <v>1</v>
      </c>
      <c r="AJ303" s="2">
        <f t="shared" si="161"/>
        <v>288</v>
      </c>
      <c r="AK303" s="12">
        <f t="shared" si="147"/>
        <v>-58.884389042302132</v>
      </c>
      <c r="AL303" s="12">
        <f t="shared" si="148"/>
        <v>-32.082530331630352</v>
      </c>
      <c r="AM303" s="12">
        <f t="shared" si="149"/>
        <v>-26.801858710671809</v>
      </c>
      <c r="AN303" s="12">
        <f t="shared" si="150"/>
        <v>-3028.4280811985518</v>
      </c>
      <c r="AO303" s="12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70"/>
    </row>
    <row r="304" spans="2:52" x14ac:dyDescent="0.45">
      <c r="B304" s="2">
        <v>289</v>
      </c>
      <c r="C304" s="12">
        <f t="shared" si="162"/>
        <v>674.5664539671202</v>
      </c>
      <c r="D304" s="12">
        <f t="shared" si="179"/>
        <v>110.99461084724508</v>
      </c>
      <c r="E304" s="12">
        <f t="shared" si="180"/>
        <v>563.5718431198751</v>
      </c>
      <c r="F304" s="12">
        <f t="shared" si="151"/>
        <v>43834.272495778154</v>
      </c>
      <c r="G304" s="1">
        <v>0</v>
      </c>
      <c r="H304" s="12">
        <f t="shared" si="163"/>
        <v>631.50705633609368</v>
      </c>
      <c r="I304" s="12">
        <f t="shared" si="164"/>
        <v>103.90952522630263</v>
      </c>
      <c r="J304" s="12">
        <f t="shared" si="165"/>
        <v>527.59753110979102</v>
      </c>
      <c r="K304" s="13">
        <f t="shared" si="152"/>
        <v>41036.212559411259</v>
      </c>
      <c r="L304" s="15">
        <f t="shared" si="153"/>
        <v>0</v>
      </c>
      <c r="M304" s="3">
        <f t="shared" si="154"/>
        <v>38.087075505828324</v>
      </c>
      <c r="N304" s="12">
        <f t="shared" si="155"/>
        <v>674.56645396710667</v>
      </c>
      <c r="O304" s="12">
        <f t="shared" si="166"/>
        <v>61.194622020002988</v>
      </c>
      <c r="P304" s="12">
        <f t="shared" si="167"/>
        <v>613.37183194710371</v>
      </c>
      <c r="Q304" s="13">
        <f t="shared" si="156"/>
        <v>23864.476976054095</v>
      </c>
      <c r="R304" s="14">
        <f t="shared" si="145"/>
        <v>1</v>
      </c>
      <c r="S304" s="2">
        <v>289</v>
      </c>
      <c r="T304" s="12">
        <f t="shared" si="168"/>
        <v>615.68206492481806</v>
      </c>
      <c r="U304" s="12">
        <f t="shared" si="169"/>
        <v>79.29138116059066</v>
      </c>
      <c r="V304" s="12">
        <f t="shared" si="170"/>
        <v>536.39068376422733</v>
      </c>
      <c r="W304" s="12">
        <f t="shared" si="157"/>
        <v>40833.025573935251</v>
      </c>
      <c r="X304" s="78">
        <f t="shared" si="158"/>
        <v>0</v>
      </c>
      <c r="Y304" s="12">
        <f t="shared" si="171"/>
        <v>576.27903664834503</v>
      </c>
      <c r="Z304" s="12">
        <f t="shared" si="172"/>
        <v>74.216813113309854</v>
      </c>
      <c r="AA304" s="12">
        <f t="shared" si="173"/>
        <v>502.06222353503523</v>
      </c>
      <c r="AB304" s="13">
        <f t="shared" si="174"/>
        <v>38219.753313844019</v>
      </c>
      <c r="AC304" s="15">
        <f t="shared" si="159"/>
        <v>0</v>
      </c>
      <c r="AD304" s="3">
        <f t="shared" si="175"/>
        <v>41.26630494952235</v>
      </c>
      <c r="AE304" s="12">
        <f t="shared" si="176"/>
        <v>615.682064924786</v>
      </c>
      <c r="AF304" s="12">
        <f t="shared" si="177"/>
        <v>46.777524812341618</v>
      </c>
      <c r="AG304" s="12">
        <f t="shared" si="178"/>
        <v>568.90454011244435</v>
      </c>
      <c r="AH304" s="13">
        <f t="shared" si="160"/>
        <v>23836.760579370137</v>
      </c>
      <c r="AI304" s="14">
        <f t="shared" si="146"/>
        <v>1</v>
      </c>
      <c r="AJ304" s="2">
        <f t="shared" si="161"/>
        <v>289</v>
      </c>
      <c r="AK304" s="12">
        <f t="shared" si="147"/>
        <v>-58.884389042302132</v>
      </c>
      <c r="AL304" s="12">
        <f t="shared" si="148"/>
        <v>-31.703229686654424</v>
      </c>
      <c r="AM304" s="12">
        <f t="shared" si="149"/>
        <v>-27.181159355647765</v>
      </c>
      <c r="AN304" s="12">
        <f t="shared" si="150"/>
        <v>-3001.2469218429032</v>
      </c>
      <c r="AO304" s="12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70"/>
    </row>
    <row r="305" spans="2:52" x14ac:dyDescent="0.45">
      <c r="B305" s="2">
        <v>290</v>
      </c>
      <c r="C305" s="12">
        <f t="shared" si="162"/>
        <v>674.5664539671202</v>
      </c>
      <c r="D305" s="12">
        <f t="shared" si="179"/>
        <v>109.58568123944539</v>
      </c>
      <c r="E305" s="12">
        <f t="shared" si="180"/>
        <v>564.98077272767478</v>
      </c>
      <c r="F305" s="12">
        <f t="shared" si="151"/>
        <v>43269.291723050483</v>
      </c>
      <c r="G305" s="1">
        <v>0</v>
      </c>
      <c r="H305" s="12">
        <f t="shared" si="163"/>
        <v>631.50705633609357</v>
      </c>
      <c r="I305" s="12">
        <f t="shared" si="164"/>
        <v>102.59053139852814</v>
      </c>
      <c r="J305" s="12">
        <f t="shared" si="165"/>
        <v>528.91652493756544</v>
      </c>
      <c r="K305" s="13">
        <f t="shared" si="152"/>
        <v>40507.296034473693</v>
      </c>
      <c r="L305" s="15">
        <f t="shared" si="153"/>
        <v>0</v>
      </c>
      <c r="M305" s="3">
        <f t="shared" si="154"/>
        <v>37.087075505828281</v>
      </c>
      <c r="N305" s="12">
        <f t="shared" si="155"/>
        <v>674.56645396710735</v>
      </c>
      <c r="O305" s="12">
        <f t="shared" si="166"/>
        <v>59.661192440135238</v>
      </c>
      <c r="P305" s="12">
        <f t="shared" si="167"/>
        <v>614.90526152697214</v>
      </c>
      <c r="Q305" s="13">
        <f t="shared" si="156"/>
        <v>23249.571714527123</v>
      </c>
      <c r="R305" s="14">
        <f t="shared" si="145"/>
        <v>1</v>
      </c>
      <c r="S305" s="2">
        <v>290</v>
      </c>
      <c r="T305" s="12">
        <f t="shared" si="168"/>
        <v>615.68206492481806</v>
      </c>
      <c r="U305" s="12">
        <f t="shared" si="169"/>
        <v>78.263299016709226</v>
      </c>
      <c r="V305" s="12">
        <f t="shared" si="170"/>
        <v>537.41876590810887</v>
      </c>
      <c r="W305" s="12">
        <f t="shared" si="157"/>
        <v>40295.606808027143</v>
      </c>
      <c r="X305" s="78">
        <f t="shared" si="158"/>
        <v>0</v>
      </c>
      <c r="Y305" s="12">
        <f t="shared" si="171"/>
        <v>576.27903664834503</v>
      </c>
      <c r="Z305" s="12">
        <f t="shared" si="172"/>
        <v>73.254527184867698</v>
      </c>
      <c r="AA305" s="12">
        <f t="shared" si="173"/>
        <v>503.02450946347733</v>
      </c>
      <c r="AB305" s="13">
        <f t="shared" si="174"/>
        <v>37716.728804380546</v>
      </c>
      <c r="AC305" s="15">
        <f t="shared" si="159"/>
        <v>0</v>
      </c>
      <c r="AD305" s="3">
        <f t="shared" si="175"/>
        <v>40.266304949522244</v>
      </c>
      <c r="AE305" s="12">
        <f t="shared" si="176"/>
        <v>615.6820649247876</v>
      </c>
      <c r="AF305" s="12">
        <f t="shared" si="177"/>
        <v>45.687124443792761</v>
      </c>
      <c r="AG305" s="12">
        <f t="shared" si="178"/>
        <v>569.99494048099484</v>
      </c>
      <c r="AH305" s="13">
        <f t="shared" si="160"/>
        <v>23266.765638889141</v>
      </c>
      <c r="AI305" s="14">
        <f t="shared" si="146"/>
        <v>1</v>
      </c>
      <c r="AJ305" s="2">
        <f t="shared" si="161"/>
        <v>290</v>
      </c>
      <c r="AK305" s="12">
        <f t="shared" si="147"/>
        <v>-58.884389042302132</v>
      </c>
      <c r="AL305" s="12">
        <f t="shared" si="148"/>
        <v>-31.322382222736167</v>
      </c>
      <c r="AM305" s="12">
        <f t="shared" si="149"/>
        <v>-27.562006819565909</v>
      </c>
      <c r="AN305" s="12">
        <f t="shared" si="150"/>
        <v>-2973.6849150233393</v>
      </c>
      <c r="AO305" s="12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70"/>
    </row>
    <row r="306" spans="2:52" x14ac:dyDescent="0.45">
      <c r="B306" s="2">
        <v>291</v>
      </c>
      <c r="C306" s="12">
        <f t="shared" si="162"/>
        <v>674.5664539671202</v>
      </c>
      <c r="D306" s="12">
        <f t="shared" si="179"/>
        <v>108.17322930762623</v>
      </c>
      <c r="E306" s="12">
        <f t="shared" si="180"/>
        <v>566.39322465949397</v>
      </c>
      <c r="F306" s="12">
        <f t="shared" si="151"/>
        <v>42702.89849839099</v>
      </c>
      <c r="G306" s="1">
        <v>0</v>
      </c>
      <c r="H306" s="12">
        <f t="shared" si="163"/>
        <v>631.50705633609357</v>
      </c>
      <c r="I306" s="12">
        <f t="shared" si="164"/>
        <v>101.26824008618424</v>
      </c>
      <c r="J306" s="12">
        <f t="shared" si="165"/>
        <v>530.23881624990929</v>
      </c>
      <c r="K306" s="13">
        <f t="shared" si="152"/>
        <v>39977.057218223781</v>
      </c>
      <c r="L306" s="15">
        <f t="shared" si="153"/>
        <v>0</v>
      </c>
      <c r="M306" s="3">
        <f t="shared" si="154"/>
        <v>36.087075505828288</v>
      </c>
      <c r="N306" s="12">
        <f t="shared" si="155"/>
        <v>674.56645396710724</v>
      </c>
      <c r="O306" s="12">
        <f t="shared" si="166"/>
        <v>58.123929286317811</v>
      </c>
      <c r="P306" s="12">
        <f t="shared" si="167"/>
        <v>616.44252468078946</v>
      </c>
      <c r="Q306" s="13">
        <f t="shared" si="156"/>
        <v>22633.129189846335</v>
      </c>
      <c r="R306" s="14">
        <f t="shared" si="145"/>
        <v>1</v>
      </c>
      <c r="S306" s="2">
        <v>291</v>
      </c>
      <c r="T306" s="12">
        <f t="shared" si="168"/>
        <v>615.68206492481806</v>
      </c>
      <c r="U306" s="12">
        <f t="shared" si="169"/>
        <v>77.233246382052016</v>
      </c>
      <c r="V306" s="12">
        <f t="shared" si="170"/>
        <v>538.44881854276605</v>
      </c>
      <c r="W306" s="12">
        <f t="shared" si="157"/>
        <v>39757.157989484374</v>
      </c>
      <c r="X306" s="78">
        <f t="shared" si="158"/>
        <v>0</v>
      </c>
      <c r="Y306" s="12">
        <f t="shared" si="171"/>
        <v>576.27903664834503</v>
      </c>
      <c r="Z306" s="12">
        <f t="shared" si="172"/>
        <v>72.290396875062712</v>
      </c>
      <c r="AA306" s="12">
        <f t="shared" si="173"/>
        <v>503.98863977328244</v>
      </c>
      <c r="AB306" s="13">
        <f t="shared" si="174"/>
        <v>37212.740164607261</v>
      </c>
      <c r="AC306" s="15">
        <f t="shared" si="159"/>
        <v>0</v>
      </c>
      <c r="AD306" s="3">
        <f t="shared" si="175"/>
        <v>39.266304949522279</v>
      </c>
      <c r="AE306" s="12">
        <f t="shared" si="176"/>
        <v>615.68206492478691</v>
      </c>
      <c r="AF306" s="12">
        <f t="shared" si="177"/>
        <v>44.594634141204182</v>
      </c>
      <c r="AG306" s="12">
        <f t="shared" si="178"/>
        <v>571.0874307835827</v>
      </c>
      <c r="AH306" s="13">
        <f t="shared" si="160"/>
        <v>22695.678208105557</v>
      </c>
      <c r="AI306" s="14">
        <f t="shared" si="146"/>
        <v>1</v>
      </c>
      <c r="AJ306" s="2">
        <f t="shared" si="161"/>
        <v>291</v>
      </c>
      <c r="AK306" s="12">
        <f t="shared" si="147"/>
        <v>-58.884389042302132</v>
      </c>
      <c r="AL306" s="12">
        <f t="shared" si="148"/>
        <v>-30.939982925574213</v>
      </c>
      <c r="AM306" s="12">
        <f t="shared" si="149"/>
        <v>-27.944406116727919</v>
      </c>
      <c r="AN306" s="12">
        <f t="shared" si="150"/>
        <v>-2945.740508906616</v>
      </c>
      <c r="AO306" s="12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70"/>
    </row>
    <row r="307" spans="2:52" x14ac:dyDescent="0.45">
      <c r="B307" s="2">
        <v>292</v>
      </c>
      <c r="C307" s="12">
        <f t="shared" si="162"/>
        <v>674.5664539671202</v>
      </c>
      <c r="D307" s="12">
        <f t="shared" si="179"/>
        <v>106.75724624597748</v>
      </c>
      <c r="E307" s="12">
        <f t="shared" si="180"/>
        <v>567.80920772114268</v>
      </c>
      <c r="F307" s="12">
        <f t="shared" si="151"/>
        <v>42135.08929066985</v>
      </c>
      <c r="G307" s="1">
        <v>0</v>
      </c>
      <c r="H307" s="12">
        <f t="shared" si="163"/>
        <v>631.50705633609357</v>
      </c>
      <c r="I307" s="12">
        <f t="shared" si="164"/>
        <v>99.94264304555945</v>
      </c>
      <c r="J307" s="12">
        <f t="shared" si="165"/>
        <v>531.56441329053405</v>
      </c>
      <c r="K307" s="13">
        <f t="shared" si="152"/>
        <v>39445.492804933245</v>
      </c>
      <c r="L307" s="15">
        <f t="shared" si="153"/>
        <v>0</v>
      </c>
      <c r="M307" s="3">
        <f t="shared" si="154"/>
        <v>35.087075505828324</v>
      </c>
      <c r="N307" s="12">
        <f t="shared" si="155"/>
        <v>674.56645396710667</v>
      </c>
      <c r="O307" s="12">
        <f t="shared" si="166"/>
        <v>56.582822974615837</v>
      </c>
      <c r="P307" s="12">
        <f t="shared" si="167"/>
        <v>617.98363099249082</v>
      </c>
      <c r="Q307" s="13">
        <f t="shared" si="156"/>
        <v>22015.145558853845</v>
      </c>
      <c r="R307" s="14">
        <f t="shared" si="145"/>
        <v>1</v>
      </c>
      <c r="S307" s="2">
        <v>292</v>
      </c>
      <c r="T307" s="12">
        <f t="shared" si="168"/>
        <v>615.68206492481806</v>
      </c>
      <c r="U307" s="12">
        <f t="shared" si="169"/>
        <v>76.201219479845051</v>
      </c>
      <c r="V307" s="12">
        <f t="shared" si="170"/>
        <v>539.48084544497306</v>
      </c>
      <c r="W307" s="12">
        <f t="shared" si="157"/>
        <v>39217.6771440394</v>
      </c>
      <c r="X307" s="78">
        <f t="shared" si="158"/>
        <v>0</v>
      </c>
      <c r="Y307" s="12">
        <f t="shared" si="171"/>
        <v>576.27903664834503</v>
      </c>
      <c r="Z307" s="12">
        <f t="shared" si="172"/>
        <v>71.324418648830587</v>
      </c>
      <c r="AA307" s="12">
        <f t="shared" si="173"/>
        <v>504.95461799951454</v>
      </c>
      <c r="AB307" s="13">
        <f t="shared" si="174"/>
        <v>36707.785546607745</v>
      </c>
      <c r="AC307" s="15">
        <f t="shared" si="159"/>
        <v>0</v>
      </c>
      <c r="AD307" s="3">
        <f t="shared" si="175"/>
        <v>38.266304949522265</v>
      </c>
      <c r="AE307" s="12">
        <f t="shared" si="176"/>
        <v>615.68206492478714</v>
      </c>
      <c r="AF307" s="12">
        <f t="shared" si="177"/>
        <v>43.50004989886898</v>
      </c>
      <c r="AG307" s="12">
        <f t="shared" si="178"/>
        <v>572.18201502591819</v>
      </c>
      <c r="AH307" s="13">
        <f t="shared" si="160"/>
        <v>22123.496193079638</v>
      </c>
      <c r="AI307" s="14">
        <f t="shared" si="146"/>
        <v>1</v>
      </c>
      <c r="AJ307" s="2">
        <f t="shared" si="161"/>
        <v>292</v>
      </c>
      <c r="AK307" s="12">
        <f t="shared" si="147"/>
        <v>-58.884389042302132</v>
      </c>
      <c r="AL307" s="12">
        <f t="shared" si="148"/>
        <v>-30.556026766132433</v>
      </c>
      <c r="AM307" s="12">
        <f t="shared" si="149"/>
        <v>-28.328362276169628</v>
      </c>
      <c r="AN307" s="12">
        <f t="shared" si="150"/>
        <v>-2917.4121466304496</v>
      </c>
      <c r="AO307" s="12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70"/>
    </row>
    <row r="308" spans="2:52" x14ac:dyDescent="0.45">
      <c r="B308" s="2">
        <v>293</v>
      </c>
      <c r="C308" s="12">
        <f t="shared" si="162"/>
        <v>674.5664539671202</v>
      </c>
      <c r="D308" s="12">
        <f t="shared" si="179"/>
        <v>105.33772322667463</v>
      </c>
      <c r="E308" s="12">
        <f t="shared" si="180"/>
        <v>569.2287307404456</v>
      </c>
      <c r="F308" s="12">
        <f t="shared" si="151"/>
        <v>41565.860559929402</v>
      </c>
      <c r="G308" s="1">
        <v>0</v>
      </c>
      <c r="H308" s="12">
        <f t="shared" si="163"/>
        <v>631.50705633609346</v>
      </c>
      <c r="I308" s="12">
        <f t="shared" si="164"/>
        <v>98.613732012333116</v>
      </c>
      <c r="J308" s="12">
        <f t="shared" si="165"/>
        <v>532.89332432376045</v>
      </c>
      <c r="K308" s="13">
        <f t="shared" si="152"/>
        <v>38912.599480609482</v>
      </c>
      <c r="L308" s="15">
        <f t="shared" si="153"/>
        <v>0</v>
      </c>
      <c r="M308" s="3">
        <f t="shared" si="154"/>
        <v>34.087075505828345</v>
      </c>
      <c r="N308" s="12">
        <f t="shared" si="155"/>
        <v>674.5664539671061</v>
      </c>
      <c r="O308" s="12">
        <f t="shared" si="166"/>
        <v>55.037863897134613</v>
      </c>
      <c r="P308" s="12">
        <f t="shared" si="167"/>
        <v>619.52859006997153</v>
      </c>
      <c r="Q308" s="13">
        <f t="shared" si="156"/>
        <v>21395.616968783874</v>
      </c>
      <c r="R308" s="14">
        <f t="shared" si="145"/>
        <v>1</v>
      </c>
      <c r="S308" s="2">
        <v>293</v>
      </c>
      <c r="T308" s="12">
        <f t="shared" si="168"/>
        <v>615.68206492481818</v>
      </c>
      <c r="U308" s="12">
        <f t="shared" si="169"/>
        <v>75.167214526075512</v>
      </c>
      <c r="V308" s="12">
        <f t="shared" si="170"/>
        <v>540.51485039874262</v>
      </c>
      <c r="W308" s="12">
        <f t="shared" si="157"/>
        <v>38677.162293640657</v>
      </c>
      <c r="X308" s="78">
        <f t="shared" si="158"/>
        <v>0</v>
      </c>
      <c r="Y308" s="12">
        <f t="shared" si="171"/>
        <v>576.27903664834514</v>
      </c>
      <c r="Z308" s="12">
        <f t="shared" si="172"/>
        <v>70.356588964331507</v>
      </c>
      <c r="AA308" s="12">
        <f t="shared" si="173"/>
        <v>505.92244768401366</v>
      </c>
      <c r="AB308" s="13">
        <f t="shared" si="174"/>
        <v>36201.863098923728</v>
      </c>
      <c r="AC308" s="15">
        <f t="shared" si="159"/>
        <v>0</v>
      </c>
      <c r="AD308" s="3">
        <f t="shared" si="175"/>
        <v>37.266304949522315</v>
      </c>
      <c r="AE308" s="12">
        <f t="shared" si="176"/>
        <v>615.68206492478635</v>
      </c>
      <c r="AF308" s="12">
        <f t="shared" si="177"/>
        <v>42.403367703402637</v>
      </c>
      <c r="AG308" s="12">
        <f t="shared" si="178"/>
        <v>573.27869722138371</v>
      </c>
      <c r="AH308" s="13">
        <f t="shared" si="160"/>
        <v>21550.217495858255</v>
      </c>
      <c r="AI308" s="14">
        <f t="shared" si="146"/>
        <v>1</v>
      </c>
      <c r="AJ308" s="2">
        <f t="shared" si="161"/>
        <v>293</v>
      </c>
      <c r="AK308" s="12">
        <f t="shared" si="147"/>
        <v>-58.884389042302018</v>
      </c>
      <c r="AL308" s="12">
        <f t="shared" si="148"/>
        <v>-30.170508700599115</v>
      </c>
      <c r="AM308" s="12">
        <f t="shared" si="149"/>
        <v>-28.713880341702975</v>
      </c>
      <c r="AN308" s="12">
        <f t="shared" si="150"/>
        <v>-2888.6982662887458</v>
      </c>
      <c r="AO308" s="12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70"/>
    </row>
    <row r="309" spans="2:52" x14ac:dyDescent="0.45">
      <c r="B309" s="2">
        <v>294</v>
      </c>
      <c r="C309" s="12">
        <f t="shared" si="162"/>
        <v>674.5664539671202</v>
      </c>
      <c r="D309" s="12">
        <f t="shared" si="179"/>
        <v>103.91465139982351</v>
      </c>
      <c r="E309" s="12">
        <f t="shared" si="180"/>
        <v>570.65180256729661</v>
      </c>
      <c r="F309" s="12">
        <f t="shared" si="151"/>
        <v>40995.208757362103</v>
      </c>
      <c r="G309" s="1">
        <v>0</v>
      </c>
      <c r="H309" s="12">
        <f t="shared" si="163"/>
        <v>631.50705633609334</v>
      </c>
      <c r="I309" s="12">
        <f t="shared" si="164"/>
        <v>97.281498701523702</v>
      </c>
      <c r="J309" s="12">
        <f t="shared" si="165"/>
        <v>534.22555763456967</v>
      </c>
      <c r="K309" s="13">
        <f t="shared" si="152"/>
        <v>38378.373922974912</v>
      </c>
      <c r="L309" s="15">
        <f t="shared" si="153"/>
        <v>0</v>
      </c>
      <c r="M309" s="3">
        <f t="shared" si="154"/>
        <v>33.087075505828345</v>
      </c>
      <c r="N309" s="12">
        <f t="shared" si="155"/>
        <v>674.56645396710633</v>
      </c>
      <c r="O309" s="12">
        <f t="shared" si="166"/>
        <v>53.489042421959674</v>
      </c>
      <c r="P309" s="12">
        <f t="shared" si="167"/>
        <v>621.07741154514667</v>
      </c>
      <c r="Q309" s="13">
        <f t="shared" si="156"/>
        <v>20774.539557238728</v>
      </c>
      <c r="R309" s="14">
        <f t="shared" si="145"/>
        <v>1</v>
      </c>
      <c r="S309" s="2">
        <v>294</v>
      </c>
      <c r="T309" s="12">
        <f t="shared" si="168"/>
        <v>615.68206492481795</v>
      </c>
      <c r="U309" s="12">
        <f t="shared" si="169"/>
        <v>74.131227729477928</v>
      </c>
      <c r="V309" s="12">
        <f t="shared" si="170"/>
        <v>541.55083719534002</v>
      </c>
      <c r="W309" s="12">
        <f t="shared" si="157"/>
        <v>38135.611456445316</v>
      </c>
      <c r="X309" s="78">
        <f t="shared" si="158"/>
        <v>0</v>
      </c>
      <c r="Y309" s="12">
        <f t="shared" si="171"/>
        <v>576.27903664834491</v>
      </c>
      <c r="Z309" s="12">
        <f t="shared" si="172"/>
        <v>69.386904272937144</v>
      </c>
      <c r="AA309" s="12">
        <f t="shared" si="173"/>
        <v>506.89213237540787</v>
      </c>
      <c r="AB309" s="13">
        <f t="shared" si="174"/>
        <v>35694.970966548317</v>
      </c>
      <c r="AC309" s="15">
        <f t="shared" si="159"/>
        <v>0</v>
      </c>
      <c r="AD309" s="3">
        <f t="shared" si="175"/>
        <v>36.266304949522208</v>
      </c>
      <c r="AE309" s="12">
        <f t="shared" si="176"/>
        <v>615.68206492478805</v>
      </c>
      <c r="AF309" s="12">
        <f t="shared" si="177"/>
        <v>41.304583533728319</v>
      </c>
      <c r="AG309" s="12">
        <f t="shared" si="178"/>
        <v>574.37748139105975</v>
      </c>
      <c r="AH309" s="13">
        <f t="shared" si="160"/>
        <v>20975.840014467194</v>
      </c>
      <c r="AI309" s="14">
        <f t="shared" si="146"/>
        <v>1</v>
      </c>
      <c r="AJ309" s="2">
        <f t="shared" si="161"/>
        <v>294</v>
      </c>
      <c r="AK309" s="12">
        <f t="shared" si="147"/>
        <v>-58.884389042302246</v>
      </c>
      <c r="AL309" s="12">
        <f t="shared" si="148"/>
        <v>-29.783423670345584</v>
      </c>
      <c r="AM309" s="12">
        <f t="shared" si="149"/>
        <v>-29.10096537195659</v>
      </c>
      <c r="AN309" s="12">
        <f t="shared" si="150"/>
        <v>-2859.5973009167865</v>
      </c>
      <c r="AO309" s="12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70"/>
    </row>
    <row r="310" spans="2:52" x14ac:dyDescent="0.45">
      <c r="B310" s="2">
        <v>295</v>
      </c>
      <c r="C310" s="12">
        <f t="shared" si="162"/>
        <v>674.5664539671202</v>
      </c>
      <c r="D310" s="12">
        <f t="shared" si="179"/>
        <v>102.48802189340526</v>
      </c>
      <c r="E310" s="12">
        <f t="shared" si="180"/>
        <v>572.07843207371491</v>
      </c>
      <c r="F310" s="12">
        <f t="shared" si="151"/>
        <v>40423.130325288388</v>
      </c>
      <c r="G310" s="1">
        <v>0</v>
      </c>
      <c r="H310" s="12">
        <f t="shared" si="163"/>
        <v>631.50705633609346</v>
      </c>
      <c r="I310" s="12">
        <f t="shared" si="164"/>
        <v>95.945934807437283</v>
      </c>
      <c r="J310" s="12">
        <f t="shared" si="165"/>
        <v>535.56112152865614</v>
      </c>
      <c r="K310" s="13">
        <f t="shared" si="152"/>
        <v>37842.812801446256</v>
      </c>
      <c r="L310" s="15">
        <f t="shared" si="153"/>
        <v>0</v>
      </c>
      <c r="M310" s="3">
        <f t="shared" si="154"/>
        <v>32.087075505828331</v>
      </c>
      <c r="N310" s="12">
        <f t="shared" si="155"/>
        <v>674.56645396710655</v>
      </c>
      <c r="O310" s="12">
        <f t="shared" si="166"/>
        <v>51.93634889309682</v>
      </c>
      <c r="P310" s="12">
        <f t="shared" si="167"/>
        <v>622.63010507400975</v>
      </c>
      <c r="Q310" s="13">
        <f t="shared" si="156"/>
        <v>20151.909452164717</v>
      </c>
      <c r="R310" s="14">
        <f t="shared" si="145"/>
        <v>1</v>
      </c>
      <c r="S310" s="2">
        <v>295</v>
      </c>
      <c r="T310" s="12">
        <f t="shared" si="168"/>
        <v>615.68206492481806</v>
      </c>
      <c r="U310" s="12">
        <f t="shared" si="169"/>
        <v>73.09325529152018</v>
      </c>
      <c r="V310" s="12">
        <f t="shared" si="170"/>
        <v>542.58880963329784</v>
      </c>
      <c r="W310" s="12">
        <f t="shared" si="157"/>
        <v>37593.022646812016</v>
      </c>
      <c r="X310" s="78">
        <f t="shared" si="158"/>
        <v>0</v>
      </c>
      <c r="Y310" s="12">
        <f t="shared" si="171"/>
        <v>576.27903664834491</v>
      </c>
      <c r="Z310" s="12">
        <f t="shared" si="172"/>
        <v>68.415361019217599</v>
      </c>
      <c r="AA310" s="12">
        <f t="shared" si="173"/>
        <v>507.86367562912739</v>
      </c>
      <c r="AB310" s="13">
        <f t="shared" si="174"/>
        <v>35187.107290919186</v>
      </c>
      <c r="AC310" s="15">
        <f t="shared" si="159"/>
        <v>0</v>
      </c>
      <c r="AD310" s="3">
        <f t="shared" si="175"/>
        <v>35.266304949522322</v>
      </c>
      <c r="AE310" s="12">
        <f t="shared" si="176"/>
        <v>615.68206492478612</v>
      </c>
      <c r="AF310" s="12">
        <f t="shared" si="177"/>
        <v>40.203693361062122</v>
      </c>
      <c r="AG310" s="12">
        <f t="shared" si="178"/>
        <v>575.47837156372395</v>
      </c>
      <c r="AH310" s="13">
        <f t="shared" si="160"/>
        <v>20400.36164290347</v>
      </c>
      <c r="AI310" s="14">
        <f t="shared" si="146"/>
        <v>1</v>
      </c>
      <c r="AJ310" s="2">
        <f t="shared" si="161"/>
        <v>295</v>
      </c>
      <c r="AK310" s="12">
        <f t="shared" si="147"/>
        <v>-58.884389042302132</v>
      </c>
      <c r="AL310" s="12">
        <f t="shared" si="148"/>
        <v>-29.394766601885081</v>
      </c>
      <c r="AM310" s="12">
        <f t="shared" si="149"/>
        <v>-29.489622440417065</v>
      </c>
      <c r="AN310" s="12">
        <f t="shared" si="150"/>
        <v>-2830.1076784763718</v>
      </c>
      <c r="AO310" s="12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70"/>
    </row>
    <row r="311" spans="2:52" x14ac:dyDescent="0.45">
      <c r="B311" s="2">
        <v>296</v>
      </c>
      <c r="C311" s="12">
        <f t="shared" si="162"/>
        <v>674.5664539671202</v>
      </c>
      <c r="D311" s="12">
        <f t="shared" si="179"/>
        <v>101.05782581322097</v>
      </c>
      <c r="E311" s="12">
        <f t="shared" si="180"/>
        <v>573.50862815389917</v>
      </c>
      <c r="F311" s="12">
        <f t="shared" si="151"/>
        <v>39849.621697134491</v>
      </c>
      <c r="G311" s="1">
        <v>0</v>
      </c>
      <c r="H311" s="12">
        <f t="shared" si="163"/>
        <v>631.50705633609346</v>
      </c>
      <c r="I311" s="12">
        <f t="shared" si="164"/>
        <v>94.607032003615643</v>
      </c>
      <c r="J311" s="12">
        <f t="shared" si="165"/>
        <v>536.90002433247776</v>
      </c>
      <c r="K311" s="13">
        <f t="shared" si="152"/>
        <v>37305.912777113779</v>
      </c>
      <c r="L311" s="15">
        <f t="shared" si="153"/>
        <v>0</v>
      </c>
      <c r="M311" s="3">
        <f t="shared" si="154"/>
        <v>31.087075505828352</v>
      </c>
      <c r="N311" s="12">
        <f t="shared" si="155"/>
        <v>674.5664539671061</v>
      </c>
      <c r="O311" s="12">
        <f t="shared" si="166"/>
        <v>50.37977363041179</v>
      </c>
      <c r="P311" s="12">
        <f t="shared" si="167"/>
        <v>624.18668033669428</v>
      </c>
      <c r="Q311" s="13">
        <f t="shared" si="156"/>
        <v>19527.722771828023</v>
      </c>
      <c r="R311" s="14">
        <f t="shared" si="145"/>
        <v>1</v>
      </c>
      <c r="S311" s="2">
        <v>296</v>
      </c>
      <c r="T311" s="12">
        <f t="shared" si="168"/>
        <v>615.68206492481795</v>
      </c>
      <c r="U311" s="12">
        <f t="shared" si="169"/>
        <v>72.053293406389699</v>
      </c>
      <c r="V311" s="12">
        <f t="shared" si="170"/>
        <v>543.62877151842827</v>
      </c>
      <c r="W311" s="12">
        <f t="shared" si="157"/>
        <v>37049.393875293586</v>
      </c>
      <c r="X311" s="78">
        <f t="shared" si="158"/>
        <v>0</v>
      </c>
      <c r="Y311" s="12">
        <f t="shared" si="171"/>
        <v>576.27903664834491</v>
      </c>
      <c r="Z311" s="12">
        <f t="shared" si="172"/>
        <v>67.441955640928441</v>
      </c>
      <c r="AA311" s="12">
        <f t="shared" si="173"/>
        <v>508.83708100741643</v>
      </c>
      <c r="AB311" s="13">
        <f t="shared" si="174"/>
        <v>34678.270209911767</v>
      </c>
      <c r="AC311" s="15">
        <f t="shared" si="159"/>
        <v>0</v>
      </c>
      <c r="AD311" s="3">
        <f t="shared" si="175"/>
        <v>34.266304949522272</v>
      </c>
      <c r="AE311" s="12">
        <f t="shared" si="176"/>
        <v>615.68206492478703</v>
      </c>
      <c r="AF311" s="12">
        <f t="shared" si="177"/>
        <v>39.100693148898316</v>
      </c>
      <c r="AG311" s="12">
        <f t="shared" si="178"/>
        <v>576.58137177588867</v>
      </c>
      <c r="AH311" s="13">
        <f t="shared" si="160"/>
        <v>19823.78027112758</v>
      </c>
      <c r="AI311" s="14">
        <f t="shared" si="146"/>
        <v>1</v>
      </c>
      <c r="AJ311" s="2">
        <f t="shared" si="161"/>
        <v>296</v>
      </c>
      <c r="AK311" s="12">
        <f t="shared" si="147"/>
        <v>-58.884389042302246</v>
      </c>
      <c r="AL311" s="12">
        <f t="shared" si="148"/>
        <v>-29.004532406831274</v>
      </c>
      <c r="AM311" s="12">
        <f t="shared" si="149"/>
        <v>-29.879856635470901</v>
      </c>
      <c r="AN311" s="12">
        <f t="shared" si="150"/>
        <v>-2800.2278218409047</v>
      </c>
      <c r="AO311" s="12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70"/>
    </row>
    <row r="312" spans="2:52" x14ac:dyDescent="0.45">
      <c r="B312" s="2">
        <v>297</v>
      </c>
      <c r="C312" s="12">
        <f t="shared" si="162"/>
        <v>674.5664539671202</v>
      </c>
      <c r="D312" s="12">
        <f t="shared" si="179"/>
        <v>99.624054242836223</v>
      </c>
      <c r="E312" s="12">
        <f t="shared" si="180"/>
        <v>574.94239972428397</v>
      </c>
      <c r="F312" s="12">
        <f t="shared" si="151"/>
        <v>39274.679297410206</v>
      </c>
      <c r="G312" s="1">
        <v>0</v>
      </c>
      <c r="H312" s="12">
        <f t="shared" si="163"/>
        <v>631.50705633609346</v>
      </c>
      <c r="I312" s="12">
        <f t="shared" si="164"/>
        <v>93.264781942784452</v>
      </c>
      <c r="J312" s="12">
        <f t="shared" si="165"/>
        <v>538.24227439330912</v>
      </c>
      <c r="K312" s="13">
        <f t="shared" si="152"/>
        <v>36767.670502720473</v>
      </c>
      <c r="L312" s="15">
        <f t="shared" si="153"/>
        <v>0</v>
      </c>
      <c r="M312" s="3">
        <f t="shared" si="154"/>
        <v>30.087075505828373</v>
      </c>
      <c r="N312" s="12">
        <f t="shared" si="155"/>
        <v>674.56645396710564</v>
      </c>
      <c r="O312" s="12">
        <f t="shared" si="166"/>
        <v>48.819306929570061</v>
      </c>
      <c r="P312" s="12">
        <f t="shared" si="167"/>
        <v>625.74714703753557</v>
      </c>
      <c r="Q312" s="13">
        <f t="shared" si="156"/>
        <v>18901.975624790488</v>
      </c>
      <c r="R312" s="14">
        <f t="shared" si="145"/>
        <v>1</v>
      </c>
      <c r="S312" s="2">
        <v>297</v>
      </c>
      <c r="T312" s="12">
        <f t="shared" si="168"/>
        <v>615.68206492481784</v>
      </c>
      <c r="U312" s="12">
        <f t="shared" si="169"/>
        <v>71.011338260979372</v>
      </c>
      <c r="V312" s="12">
        <f t="shared" si="170"/>
        <v>544.67072666383854</v>
      </c>
      <c r="W312" s="12">
        <f t="shared" si="157"/>
        <v>36504.723148629746</v>
      </c>
      <c r="X312" s="78">
        <f t="shared" si="158"/>
        <v>0</v>
      </c>
      <c r="Y312" s="12">
        <f t="shared" si="171"/>
        <v>576.2790366483448</v>
      </c>
      <c r="Z312" s="12">
        <f t="shared" si="172"/>
        <v>66.46668456899755</v>
      </c>
      <c r="AA312" s="12">
        <f t="shared" si="173"/>
        <v>509.81235207934725</v>
      </c>
      <c r="AB312" s="13">
        <f t="shared" si="174"/>
        <v>34168.457857832422</v>
      </c>
      <c r="AC312" s="15">
        <f t="shared" si="159"/>
        <v>0</v>
      </c>
      <c r="AD312" s="3">
        <f t="shared" si="175"/>
        <v>33.266304949522315</v>
      </c>
      <c r="AE312" s="12">
        <f t="shared" si="176"/>
        <v>615.68206492478623</v>
      </c>
      <c r="AF312" s="12">
        <f t="shared" si="177"/>
        <v>37.995578852994527</v>
      </c>
      <c r="AG312" s="12">
        <f t="shared" si="178"/>
        <v>577.68648607179171</v>
      </c>
      <c r="AH312" s="13">
        <f t="shared" si="160"/>
        <v>19246.093785055789</v>
      </c>
      <c r="AI312" s="14">
        <f t="shared" si="146"/>
        <v>1</v>
      </c>
      <c r="AJ312" s="2">
        <f t="shared" si="161"/>
        <v>297</v>
      </c>
      <c r="AK312" s="12">
        <f t="shared" si="147"/>
        <v>-58.884389042302359</v>
      </c>
      <c r="AL312" s="12">
        <f t="shared" si="148"/>
        <v>-28.612715981856851</v>
      </c>
      <c r="AM312" s="12">
        <f t="shared" si="149"/>
        <v>-30.271673060445437</v>
      </c>
      <c r="AN312" s="12">
        <f t="shared" si="150"/>
        <v>-2769.9561487804604</v>
      </c>
      <c r="AO312" s="12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70"/>
    </row>
    <row r="313" spans="2:52" x14ac:dyDescent="0.45">
      <c r="B313" s="2">
        <v>298</v>
      </c>
      <c r="C313" s="12">
        <f t="shared" si="162"/>
        <v>674.56645396712031</v>
      </c>
      <c r="D313" s="12">
        <f t="shared" si="179"/>
        <v>98.186698243525541</v>
      </c>
      <c r="E313" s="12">
        <f t="shared" si="180"/>
        <v>576.37975572359483</v>
      </c>
      <c r="F313" s="12">
        <f t="shared" si="151"/>
        <v>38698.299541686611</v>
      </c>
      <c r="G313" s="1">
        <v>0</v>
      </c>
      <c r="H313" s="12">
        <f t="shared" si="163"/>
        <v>631.50705633609357</v>
      </c>
      <c r="I313" s="12">
        <f t="shared" si="164"/>
        <v>91.91917625680118</v>
      </c>
      <c r="J313" s="12">
        <f t="shared" si="165"/>
        <v>539.5878800792924</v>
      </c>
      <c r="K313" s="13">
        <f t="shared" si="152"/>
        <v>36228.082622641181</v>
      </c>
      <c r="L313" s="15">
        <f t="shared" si="153"/>
        <v>0</v>
      </c>
      <c r="M313" s="3">
        <f t="shared" si="154"/>
        <v>29.087075505828352</v>
      </c>
      <c r="N313" s="12">
        <f t="shared" si="155"/>
        <v>674.56645396710599</v>
      </c>
      <c r="O313" s="12">
        <f t="shared" si="166"/>
        <v>47.254939061976224</v>
      </c>
      <c r="P313" s="12">
        <f t="shared" si="167"/>
        <v>627.3115149051298</v>
      </c>
      <c r="Q313" s="13">
        <f t="shared" si="156"/>
        <v>18274.664109885358</v>
      </c>
      <c r="R313" s="14">
        <f t="shared" si="145"/>
        <v>1</v>
      </c>
      <c r="S313" s="2">
        <v>298</v>
      </c>
      <c r="T313" s="12">
        <f t="shared" si="168"/>
        <v>615.68206492481784</v>
      </c>
      <c r="U313" s="12">
        <f t="shared" si="169"/>
        <v>69.96738603487367</v>
      </c>
      <c r="V313" s="12">
        <f t="shared" si="170"/>
        <v>545.71467888994414</v>
      </c>
      <c r="W313" s="12">
        <f t="shared" si="157"/>
        <v>35959.008469739805</v>
      </c>
      <c r="X313" s="78">
        <f t="shared" si="158"/>
        <v>0</v>
      </c>
      <c r="Y313" s="12">
        <f t="shared" si="171"/>
        <v>576.27903664834491</v>
      </c>
      <c r="Z313" s="12">
        <f t="shared" si="172"/>
        <v>65.489544227512141</v>
      </c>
      <c r="AA313" s="12">
        <f t="shared" si="173"/>
        <v>510.78949242083269</v>
      </c>
      <c r="AB313" s="13">
        <f t="shared" si="174"/>
        <v>33657.668365411591</v>
      </c>
      <c r="AC313" s="15">
        <f t="shared" si="159"/>
        <v>0</v>
      </c>
      <c r="AD313" s="3">
        <f t="shared" si="175"/>
        <v>32.266304949522294</v>
      </c>
      <c r="AE313" s="12">
        <f t="shared" si="176"/>
        <v>615.68206492478669</v>
      </c>
      <c r="AF313" s="12">
        <f t="shared" si="177"/>
        <v>36.888346421356928</v>
      </c>
      <c r="AG313" s="12">
        <f t="shared" si="178"/>
        <v>578.79371850342977</v>
      </c>
      <c r="AH313" s="13">
        <f t="shared" si="160"/>
        <v>18667.300066552358</v>
      </c>
      <c r="AI313" s="14">
        <f t="shared" si="146"/>
        <v>1</v>
      </c>
      <c r="AJ313" s="2">
        <f t="shared" si="161"/>
        <v>298</v>
      </c>
      <c r="AK313" s="12">
        <f t="shared" si="147"/>
        <v>-58.884389042302473</v>
      </c>
      <c r="AL313" s="12">
        <f t="shared" si="148"/>
        <v>-28.219312208651871</v>
      </c>
      <c r="AM313" s="12">
        <f t="shared" si="149"/>
        <v>-30.665076833650687</v>
      </c>
      <c r="AN313" s="12">
        <f t="shared" si="150"/>
        <v>-2739.2910719468055</v>
      </c>
      <c r="AO313" s="12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70"/>
    </row>
    <row r="314" spans="2:52" x14ac:dyDescent="0.45">
      <c r="B314" s="2">
        <v>299</v>
      </c>
      <c r="C314" s="12">
        <f t="shared" si="162"/>
        <v>674.56645396712008</v>
      </c>
      <c r="D314" s="12">
        <f t="shared" si="179"/>
        <v>96.745748854216529</v>
      </c>
      <c r="E314" s="12">
        <f t="shared" si="180"/>
        <v>577.82070511290351</v>
      </c>
      <c r="F314" s="12">
        <f t="shared" si="151"/>
        <v>38120.478836573704</v>
      </c>
      <c r="G314" s="1">
        <v>0</v>
      </c>
      <c r="H314" s="12">
        <f t="shared" si="163"/>
        <v>631.50705633609334</v>
      </c>
      <c r="I314" s="12">
        <f t="shared" si="164"/>
        <v>90.570206556602955</v>
      </c>
      <c r="J314" s="12">
        <f t="shared" si="165"/>
        <v>540.93684977949044</v>
      </c>
      <c r="K314" s="13">
        <f t="shared" si="152"/>
        <v>35687.145772861688</v>
      </c>
      <c r="L314" s="15">
        <f t="shared" si="153"/>
        <v>0</v>
      </c>
      <c r="M314" s="3">
        <f t="shared" si="154"/>
        <v>28.087075505828334</v>
      </c>
      <c r="N314" s="12">
        <f t="shared" si="155"/>
        <v>674.56645396710655</v>
      </c>
      <c r="O314" s="12">
        <f t="shared" si="166"/>
        <v>45.686660274713397</v>
      </c>
      <c r="P314" s="12">
        <f t="shared" si="167"/>
        <v>628.87979369239315</v>
      </c>
      <c r="Q314" s="13">
        <f t="shared" si="156"/>
        <v>17645.784316192963</v>
      </c>
      <c r="R314" s="14">
        <f t="shared" si="145"/>
        <v>1</v>
      </c>
      <c r="S314" s="2">
        <v>299</v>
      </c>
      <c r="T314" s="12">
        <f t="shared" si="168"/>
        <v>615.68206492481795</v>
      </c>
      <c r="U314" s="12">
        <f t="shared" si="169"/>
        <v>68.921432900334622</v>
      </c>
      <c r="V314" s="12">
        <f t="shared" si="170"/>
        <v>546.76063202448324</v>
      </c>
      <c r="W314" s="12">
        <f t="shared" si="157"/>
        <v>35412.247837715324</v>
      </c>
      <c r="X314" s="78">
        <f t="shared" si="158"/>
        <v>0</v>
      </c>
      <c r="Y314" s="12">
        <f t="shared" si="171"/>
        <v>576.27903664834491</v>
      </c>
      <c r="Z314" s="12">
        <f t="shared" si="172"/>
        <v>64.510531033705547</v>
      </c>
      <c r="AA314" s="12">
        <f t="shared" si="173"/>
        <v>511.76850561463937</v>
      </c>
      <c r="AB314" s="13">
        <f t="shared" si="174"/>
        <v>33145.899859796955</v>
      </c>
      <c r="AC314" s="15">
        <f t="shared" si="159"/>
        <v>0</v>
      </c>
      <c r="AD314" s="3">
        <f t="shared" si="175"/>
        <v>31.26630494952229</v>
      </c>
      <c r="AE314" s="12">
        <f t="shared" si="176"/>
        <v>615.68206492478657</v>
      </c>
      <c r="AF314" s="12">
        <f t="shared" si="177"/>
        <v>35.778991794225348</v>
      </c>
      <c r="AG314" s="12">
        <f t="shared" si="178"/>
        <v>579.90307313056121</v>
      </c>
      <c r="AH314" s="13">
        <f t="shared" si="160"/>
        <v>18087.396993421797</v>
      </c>
      <c r="AI314" s="14">
        <f t="shared" si="146"/>
        <v>1</v>
      </c>
      <c r="AJ314" s="2">
        <f t="shared" si="161"/>
        <v>299</v>
      </c>
      <c r="AK314" s="12">
        <f t="shared" si="147"/>
        <v>-58.884389042302132</v>
      </c>
      <c r="AL314" s="12">
        <f t="shared" si="148"/>
        <v>-27.824315953881907</v>
      </c>
      <c r="AM314" s="12">
        <f t="shared" si="149"/>
        <v>-31.060073088420268</v>
      </c>
      <c r="AN314" s="12">
        <f t="shared" si="150"/>
        <v>-2708.2309988583802</v>
      </c>
      <c r="AO314" s="12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70"/>
    </row>
    <row r="315" spans="2:52" x14ac:dyDescent="0.45">
      <c r="B315" s="2">
        <v>300</v>
      </c>
      <c r="C315" s="12">
        <f t="shared" si="162"/>
        <v>674.5664539671202</v>
      </c>
      <c r="D315" s="12">
        <f t="shared" si="179"/>
        <v>95.301197091434261</v>
      </c>
      <c r="E315" s="12">
        <f t="shared" si="180"/>
        <v>579.26525687568585</v>
      </c>
      <c r="F315" s="12">
        <f t="shared" si="151"/>
        <v>37541.213579698015</v>
      </c>
      <c r="G315" s="1">
        <v>0</v>
      </c>
      <c r="H315" s="12">
        <f t="shared" si="163"/>
        <v>631.50705633609357</v>
      </c>
      <c r="I315" s="12">
        <f t="shared" si="164"/>
        <v>89.217864432154215</v>
      </c>
      <c r="J315" s="12">
        <f t="shared" si="165"/>
        <v>542.28919190393924</v>
      </c>
      <c r="K315" s="13">
        <f t="shared" si="152"/>
        <v>35144.856580957749</v>
      </c>
      <c r="L315" s="15">
        <f t="shared" si="153"/>
        <v>0</v>
      </c>
      <c r="M315" s="3">
        <f t="shared" si="154"/>
        <v>27.087075505828381</v>
      </c>
      <c r="N315" s="12">
        <f t="shared" si="155"/>
        <v>674.56645396710542</v>
      </c>
      <c r="O315" s="12">
        <f t="shared" si="166"/>
        <v>44.114460790482411</v>
      </c>
      <c r="P315" s="12">
        <f t="shared" si="167"/>
        <v>630.45199317662298</v>
      </c>
      <c r="Q315" s="13">
        <f t="shared" si="156"/>
        <v>17015.332323016341</v>
      </c>
      <c r="R315" s="14">
        <f t="shared" si="145"/>
        <v>1</v>
      </c>
      <c r="S315" s="2">
        <v>300</v>
      </c>
      <c r="T315" s="12">
        <f t="shared" si="168"/>
        <v>615.68206492481795</v>
      </c>
      <c r="U315" s="12">
        <f t="shared" si="169"/>
        <v>67.873475022287707</v>
      </c>
      <c r="V315" s="12">
        <f t="shared" si="170"/>
        <v>547.80858990253023</v>
      </c>
      <c r="W315" s="12">
        <f t="shared" si="157"/>
        <v>34864.439247812792</v>
      </c>
      <c r="X315" s="78">
        <f t="shared" si="158"/>
        <v>0</v>
      </c>
      <c r="Y315" s="12">
        <f t="shared" si="171"/>
        <v>576.27903664834491</v>
      </c>
      <c r="Z315" s="12">
        <f t="shared" si="172"/>
        <v>63.529641397944161</v>
      </c>
      <c r="AA315" s="12">
        <f t="shared" si="173"/>
        <v>512.74939525040077</v>
      </c>
      <c r="AB315" s="13">
        <f t="shared" si="174"/>
        <v>32633.150464546554</v>
      </c>
      <c r="AC315" s="15">
        <f t="shared" si="159"/>
        <v>0</v>
      </c>
      <c r="AD315" s="3">
        <f t="shared" si="175"/>
        <v>30.266304949522244</v>
      </c>
      <c r="AE315" s="12">
        <f t="shared" si="176"/>
        <v>615.6820649247876</v>
      </c>
      <c r="AF315" s="12">
        <f t="shared" si="177"/>
        <v>34.667510904058439</v>
      </c>
      <c r="AG315" s="12">
        <f t="shared" si="178"/>
        <v>581.01455402072918</v>
      </c>
      <c r="AH315" s="13">
        <f t="shared" si="160"/>
        <v>17506.382439401066</v>
      </c>
      <c r="AI315" s="14">
        <f t="shared" si="146"/>
        <v>1</v>
      </c>
      <c r="AJ315" s="2">
        <f t="shared" si="161"/>
        <v>300</v>
      </c>
      <c r="AK315" s="12">
        <f t="shared" si="147"/>
        <v>-58.884389042302246</v>
      </c>
      <c r="AL315" s="12">
        <f t="shared" si="148"/>
        <v>-27.427722069146554</v>
      </c>
      <c r="AM315" s="12">
        <f t="shared" si="149"/>
        <v>-31.45666697315562</v>
      </c>
      <c r="AN315" s="12">
        <f t="shared" si="150"/>
        <v>-2676.7743318852226</v>
      </c>
      <c r="AO315" s="12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70"/>
    </row>
    <row r="316" spans="2:52" x14ac:dyDescent="0.45">
      <c r="B316" s="2">
        <v>301</v>
      </c>
      <c r="C316" s="12">
        <f t="shared" si="162"/>
        <v>674.56645396712008</v>
      </c>
      <c r="D316" s="12">
        <f t="shared" si="179"/>
        <v>93.853033949245045</v>
      </c>
      <c r="E316" s="12">
        <f t="shared" si="180"/>
        <v>580.71342001787502</v>
      </c>
      <c r="F316" s="12">
        <f t="shared" si="151"/>
        <v>36960.500159680138</v>
      </c>
      <c r="G316" s="1">
        <v>0</v>
      </c>
      <c r="H316" s="12">
        <f t="shared" si="163"/>
        <v>631.50705633609346</v>
      </c>
      <c r="I316" s="12">
        <f t="shared" si="164"/>
        <v>87.862141452394368</v>
      </c>
      <c r="J316" s="12">
        <f t="shared" si="165"/>
        <v>543.64491488369913</v>
      </c>
      <c r="K316" s="13">
        <f t="shared" si="152"/>
        <v>34601.21166607405</v>
      </c>
      <c r="L316" s="15">
        <f t="shared" si="153"/>
        <v>0</v>
      </c>
      <c r="M316" s="3">
        <f t="shared" si="154"/>
        <v>26.087075505828384</v>
      </c>
      <c r="N316" s="12">
        <f t="shared" si="155"/>
        <v>674.5664539671053</v>
      </c>
      <c r="O316" s="12">
        <f t="shared" si="166"/>
        <v>42.538330807540852</v>
      </c>
      <c r="P316" s="12">
        <f t="shared" si="167"/>
        <v>632.02812315956442</v>
      </c>
      <c r="Q316" s="13">
        <f t="shared" si="156"/>
        <v>16383.304199856777</v>
      </c>
      <c r="R316" s="14">
        <f t="shared" si="145"/>
        <v>1</v>
      </c>
      <c r="S316" s="2">
        <v>301</v>
      </c>
      <c r="T316" s="12">
        <f t="shared" si="168"/>
        <v>615.68206492481795</v>
      </c>
      <c r="U316" s="12">
        <f t="shared" si="169"/>
        <v>66.82350855830785</v>
      </c>
      <c r="V316" s="12">
        <f t="shared" si="170"/>
        <v>548.85855636651013</v>
      </c>
      <c r="W316" s="12">
        <f t="shared" si="157"/>
        <v>34315.580691446281</v>
      </c>
      <c r="X316" s="78">
        <f t="shared" si="158"/>
        <v>0</v>
      </c>
      <c r="Y316" s="12">
        <f t="shared" si="171"/>
        <v>576.27903664834491</v>
      </c>
      <c r="Z316" s="12">
        <f t="shared" si="172"/>
        <v>62.546871723714226</v>
      </c>
      <c r="AA316" s="12">
        <f t="shared" si="173"/>
        <v>513.73216492463075</v>
      </c>
      <c r="AB316" s="13">
        <f t="shared" si="174"/>
        <v>32119.418299621924</v>
      </c>
      <c r="AC316" s="15">
        <f t="shared" si="159"/>
        <v>0</v>
      </c>
      <c r="AD316" s="3">
        <f t="shared" si="175"/>
        <v>29.26630494952229</v>
      </c>
      <c r="AE316" s="12">
        <f t="shared" si="176"/>
        <v>615.68206492478657</v>
      </c>
      <c r="AF316" s="12">
        <f t="shared" si="177"/>
        <v>33.553899675518707</v>
      </c>
      <c r="AG316" s="12">
        <f t="shared" si="178"/>
        <v>582.12816524926791</v>
      </c>
      <c r="AH316" s="13">
        <f t="shared" si="160"/>
        <v>16924.254274151797</v>
      </c>
      <c r="AI316" s="14">
        <f t="shared" si="146"/>
        <v>1</v>
      </c>
      <c r="AJ316" s="2">
        <f t="shared" si="161"/>
        <v>301</v>
      </c>
      <c r="AK316" s="12">
        <f t="shared" si="147"/>
        <v>-58.884389042302132</v>
      </c>
      <c r="AL316" s="12">
        <f t="shared" si="148"/>
        <v>-27.029525390937195</v>
      </c>
      <c r="AM316" s="12">
        <f t="shared" si="149"/>
        <v>-31.854863651364894</v>
      </c>
      <c r="AN316" s="12">
        <f t="shared" si="150"/>
        <v>-2644.9194682338566</v>
      </c>
      <c r="AO316" s="12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70"/>
    </row>
    <row r="317" spans="2:52" x14ac:dyDescent="0.45">
      <c r="B317" s="2">
        <v>302</v>
      </c>
      <c r="C317" s="12">
        <f t="shared" si="162"/>
        <v>674.56645396711986</v>
      </c>
      <c r="D317" s="12">
        <f t="shared" si="179"/>
        <v>92.40125039920035</v>
      </c>
      <c r="E317" s="12">
        <f t="shared" si="180"/>
        <v>582.16520356791966</v>
      </c>
      <c r="F317" s="12">
        <f t="shared" si="151"/>
        <v>36378.334956112216</v>
      </c>
      <c r="G317" s="1">
        <v>0</v>
      </c>
      <c r="H317" s="12">
        <f t="shared" si="163"/>
        <v>631.50705633609334</v>
      </c>
      <c r="I317" s="12">
        <f t="shared" si="164"/>
        <v>86.503029165185126</v>
      </c>
      <c r="J317" s="12">
        <f t="shared" si="165"/>
        <v>545.00402717090833</v>
      </c>
      <c r="K317" s="13">
        <f t="shared" si="152"/>
        <v>34056.207638903143</v>
      </c>
      <c r="L317" s="15">
        <f t="shared" si="153"/>
        <v>0</v>
      </c>
      <c r="M317" s="3">
        <f t="shared" si="154"/>
        <v>25.087075505828324</v>
      </c>
      <c r="N317" s="12">
        <f t="shared" si="155"/>
        <v>674.5664539671069</v>
      </c>
      <c r="O317" s="12">
        <f t="shared" si="166"/>
        <v>40.958260499641945</v>
      </c>
      <c r="P317" s="12">
        <f t="shared" si="167"/>
        <v>633.60819346746496</v>
      </c>
      <c r="Q317" s="13">
        <f t="shared" si="156"/>
        <v>15749.696006389311</v>
      </c>
      <c r="R317" s="14">
        <f t="shared" si="145"/>
        <v>1</v>
      </c>
      <c r="S317" s="2">
        <v>302</v>
      </c>
      <c r="T317" s="12">
        <f t="shared" si="168"/>
        <v>615.68206492481795</v>
      </c>
      <c r="U317" s="12">
        <f t="shared" si="169"/>
        <v>65.771529658605374</v>
      </c>
      <c r="V317" s="12">
        <f t="shared" si="170"/>
        <v>549.91053526621261</v>
      </c>
      <c r="W317" s="12">
        <f t="shared" si="157"/>
        <v>33765.670156180066</v>
      </c>
      <c r="X317" s="78">
        <f t="shared" si="158"/>
        <v>0</v>
      </c>
      <c r="Y317" s="12">
        <f t="shared" si="171"/>
        <v>576.27903664834491</v>
      </c>
      <c r="Z317" s="12">
        <f t="shared" si="172"/>
        <v>61.562218407608682</v>
      </c>
      <c r="AA317" s="12">
        <f t="shared" si="173"/>
        <v>514.7168182407363</v>
      </c>
      <c r="AB317" s="13">
        <f t="shared" si="174"/>
        <v>31604.701481381187</v>
      </c>
      <c r="AC317" s="15">
        <f t="shared" si="159"/>
        <v>0</v>
      </c>
      <c r="AD317" s="3">
        <f t="shared" si="175"/>
        <v>28.266304949522301</v>
      </c>
      <c r="AE317" s="12">
        <f t="shared" si="176"/>
        <v>615.68206492478635</v>
      </c>
      <c r="AF317" s="12">
        <f t="shared" si="177"/>
        <v>32.438154025457607</v>
      </c>
      <c r="AG317" s="12">
        <f t="shared" si="178"/>
        <v>583.24391089932874</v>
      </c>
      <c r="AH317" s="13">
        <f t="shared" si="160"/>
        <v>16341.010363252468</v>
      </c>
      <c r="AI317" s="14">
        <f t="shared" si="146"/>
        <v>1</v>
      </c>
      <c r="AJ317" s="2">
        <f t="shared" si="161"/>
        <v>302</v>
      </c>
      <c r="AK317" s="12">
        <f t="shared" si="147"/>
        <v>-58.884389042301905</v>
      </c>
      <c r="AL317" s="12">
        <f t="shared" si="148"/>
        <v>-26.629720740594976</v>
      </c>
      <c r="AM317" s="12">
        <f t="shared" si="149"/>
        <v>-32.254668301707056</v>
      </c>
      <c r="AN317" s="12">
        <f t="shared" si="150"/>
        <v>-2612.6647999321503</v>
      </c>
      <c r="AO317" s="12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70"/>
    </row>
    <row r="318" spans="2:52" x14ac:dyDescent="0.45">
      <c r="B318" s="2">
        <v>303</v>
      </c>
      <c r="C318" s="12">
        <f t="shared" si="162"/>
        <v>674.56645396711986</v>
      </c>
      <c r="D318" s="12">
        <f t="shared" si="179"/>
        <v>90.945837390280545</v>
      </c>
      <c r="E318" s="12">
        <f t="shared" si="180"/>
        <v>583.62061657683944</v>
      </c>
      <c r="F318" s="12">
        <f t="shared" si="151"/>
        <v>35794.714339535378</v>
      </c>
      <c r="G318" s="1">
        <v>0</v>
      </c>
      <c r="H318" s="12">
        <f t="shared" si="163"/>
        <v>631.50705633609346</v>
      </c>
      <c r="I318" s="12">
        <f t="shared" si="164"/>
        <v>85.140519097257865</v>
      </c>
      <c r="J318" s="12">
        <f t="shared" si="165"/>
        <v>546.36653723883558</v>
      </c>
      <c r="K318" s="13">
        <f t="shared" si="152"/>
        <v>33509.841101664308</v>
      </c>
      <c r="L318" s="15">
        <f t="shared" si="153"/>
        <v>0</v>
      </c>
      <c r="M318" s="3">
        <f t="shared" si="154"/>
        <v>24.087075505828427</v>
      </c>
      <c r="N318" s="12">
        <f t="shared" si="155"/>
        <v>674.56645396710405</v>
      </c>
      <c r="O318" s="12">
        <f t="shared" si="166"/>
        <v>39.374240015973278</v>
      </c>
      <c r="P318" s="12">
        <f t="shared" si="167"/>
        <v>635.19221395113073</v>
      </c>
      <c r="Q318" s="13">
        <f t="shared" si="156"/>
        <v>15114.50379243818</v>
      </c>
      <c r="R318" s="14">
        <f t="shared" ref="R318:R375" si="181">+IF(M318&lt;1,M318,B319-B318)</f>
        <v>1</v>
      </c>
      <c r="S318" s="2">
        <v>303</v>
      </c>
      <c r="T318" s="12">
        <f t="shared" si="168"/>
        <v>615.68206492481784</v>
      </c>
      <c r="U318" s="12">
        <f t="shared" si="169"/>
        <v>64.717534466011784</v>
      </c>
      <c r="V318" s="12">
        <f t="shared" si="170"/>
        <v>550.96453045880605</v>
      </c>
      <c r="W318" s="12">
        <f t="shared" si="157"/>
        <v>33214.705625721261</v>
      </c>
      <c r="X318" s="78">
        <f t="shared" si="158"/>
        <v>0</v>
      </c>
      <c r="Y318" s="12">
        <f t="shared" si="171"/>
        <v>576.27903664834491</v>
      </c>
      <c r="Z318" s="12">
        <f t="shared" si="172"/>
        <v>60.57567783931394</v>
      </c>
      <c r="AA318" s="12">
        <f t="shared" si="173"/>
        <v>515.70335880903099</v>
      </c>
      <c r="AB318" s="13">
        <f t="shared" si="174"/>
        <v>31088.998122572157</v>
      </c>
      <c r="AC318" s="15">
        <f t="shared" si="159"/>
        <v>0</v>
      </c>
      <c r="AD318" s="3">
        <f t="shared" si="175"/>
        <v>27.266304949522223</v>
      </c>
      <c r="AE318" s="12">
        <f t="shared" si="176"/>
        <v>615.68206492478794</v>
      </c>
      <c r="AF318" s="12">
        <f t="shared" si="177"/>
        <v>31.320269862900563</v>
      </c>
      <c r="AG318" s="12">
        <f t="shared" si="178"/>
        <v>584.36179506188739</v>
      </c>
      <c r="AH318" s="13">
        <f t="shared" si="160"/>
        <v>15756.64856819058</v>
      </c>
      <c r="AI318" s="14">
        <f t="shared" ref="AI318:AI375" si="182">+IF(AD318&lt;1,AD318,S319-S318)</f>
        <v>1</v>
      </c>
      <c r="AJ318" s="2">
        <f t="shared" si="161"/>
        <v>303</v>
      </c>
      <c r="AK318" s="12">
        <f t="shared" si="147"/>
        <v>-58.884389042302018</v>
      </c>
      <c r="AL318" s="12">
        <f t="shared" si="148"/>
        <v>-26.22830292426876</v>
      </c>
      <c r="AM318" s="12">
        <f t="shared" si="149"/>
        <v>-32.656086118033386</v>
      </c>
      <c r="AN318" s="12">
        <f t="shared" si="150"/>
        <v>-2580.0087138141171</v>
      </c>
      <c r="AO318" s="12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70"/>
    </row>
    <row r="319" spans="2:52" x14ac:dyDescent="0.45">
      <c r="B319" s="2">
        <v>304</v>
      </c>
      <c r="C319" s="12">
        <f t="shared" si="162"/>
        <v>674.56645396712008</v>
      </c>
      <c r="D319" s="12">
        <f t="shared" si="179"/>
        <v>89.486785848838451</v>
      </c>
      <c r="E319" s="12">
        <f t="shared" si="180"/>
        <v>585.07966811828157</v>
      </c>
      <c r="F319" s="12">
        <f t="shared" si="151"/>
        <v>35209.634671417094</v>
      </c>
      <c r="G319" s="1">
        <v>0</v>
      </c>
      <c r="H319" s="12">
        <f t="shared" si="163"/>
        <v>631.50705633609357</v>
      </c>
      <c r="I319" s="12">
        <f t="shared" si="164"/>
        <v>83.774602754160767</v>
      </c>
      <c r="J319" s="12">
        <f t="shared" si="165"/>
        <v>547.73245358193276</v>
      </c>
      <c r="K319" s="13">
        <f t="shared" si="152"/>
        <v>32962.108648082372</v>
      </c>
      <c r="L319" s="15">
        <f t="shared" si="153"/>
        <v>0</v>
      </c>
      <c r="M319" s="3">
        <f t="shared" si="154"/>
        <v>23.087075505828345</v>
      </c>
      <c r="N319" s="12">
        <f t="shared" si="155"/>
        <v>674.56645396710644</v>
      </c>
      <c r="O319" s="12">
        <f t="shared" si="166"/>
        <v>37.786259481095456</v>
      </c>
      <c r="P319" s="12">
        <f t="shared" si="167"/>
        <v>636.78019448601094</v>
      </c>
      <c r="Q319" s="13">
        <f t="shared" si="156"/>
        <v>14477.723597952168</v>
      </c>
      <c r="R319" s="14">
        <f t="shared" si="181"/>
        <v>1</v>
      </c>
      <c r="S319" s="2">
        <v>304</v>
      </c>
      <c r="T319" s="12">
        <f t="shared" si="168"/>
        <v>615.68206492481795</v>
      </c>
      <c r="U319" s="12">
        <f t="shared" si="169"/>
        <v>63.661519115965746</v>
      </c>
      <c r="V319" s="12">
        <f t="shared" si="170"/>
        <v>552.02054580885215</v>
      </c>
      <c r="W319" s="12">
        <f t="shared" si="157"/>
        <v>32662.685079912408</v>
      </c>
      <c r="X319" s="78">
        <f t="shared" si="158"/>
        <v>0</v>
      </c>
      <c r="Y319" s="12">
        <f t="shared" si="171"/>
        <v>576.27903664834491</v>
      </c>
      <c r="Z319" s="12">
        <f t="shared" si="172"/>
        <v>59.587246401596623</v>
      </c>
      <c r="AA319" s="12">
        <f t="shared" si="173"/>
        <v>516.69179024674838</v>
      </c>
      <c r="AB319" s="13">
        <f t="shared" si="174"/>
        <v>30572.30633232541</v>
      </c>
      <c r="AC319" s="15">
        <f t="shared" si="159"/>
        <v>0</v>
      </c>
      <c r="AD319" s="3">
        <f t="shared" si="175"/>
        <v>26.266304949522208</v>
      </c>
      <c r="AE319" s="12">
        <f t="shared" si="176"/>
        <v>615.68206492478839</v>
      </c>
      <c r="AF319" s="12">
        <f t="shared" si="177"/>
        <v>30.200243089031947</v>
      </c>
      <c r="AG319" s="12">
        <f t="shared" si="178"/>
        <v>585.48182183575648</v>
      </c>
      <c r="AH319" s="13">
        <f t="shared" si="160"/>
        <v>15171.166746354824</v>
      </c>
      <c r="AI319" s="14">
        <f t="shared" si="182"/>
        <v>1</v>
      </c>
      <c r="AJ319" s="2">
        <f t="shared" si="161"/>
        <v>304</v>
      </c>
      <c r="AK319" s="12">
        <f t="shared" si="147"/>
        <v>-58.884389042302132</v>
      </c>
      <c r="AL319" s="12">
        <f t="shared" si="148"/>
        <v>-25.825266732872706</v>
      </c>
      <c r="AM319" s="12">
        <f t="shared" si="149"/>
        <v>-33.059122309429426</v>
      </c>
      <c r="AN319" s="12">
        <f t="shared" si="150"/>
        <v>-2546.9495915046864</v>
      </c>
      <c r="AO319" s="12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70"/>
    </row>
    <row r="320" spans="2:52" x14ac:dyDescent="0.45">
      <c r="B320" s="2">
        <v>305</v>
      </c>
      <c r="C320" s="12">
        <f t="shared" si="162"/>
        <v>674.56645396711986</v>
      </c>
      <c r="D320" s="12">
        <f t="shared" si="179"/>
        <v>88.024086678542716</v>
      </c>
      <c r="E320" s="12">
        <f t="shared" si="180"/>
        <v>586.54236728857711</v>
      </c>
      <c r="F320" s="12">
        <f t="shared" si="151"/>
        <v>34623.09230412852</v>
      </c>
      <c r="G320" s="1">
        <v>0</v>
      </c>
      <c r="H320" s="12">
        <f t="shared" si="163"/>
        <v>631.50705633609346</v>
      </c>
      <c r="I320" s="12">
        <f t="shared" si="164"/>
        <v>82.405271620205937</v>
      </c>
      <c r="J320" s="12">
        <f t="shared" si="165"/>
        <v>549.10178471588756</v>
      </c>
      <c r="K320" s="13">
        <f t="shared" si="152"/>
        <v>32413.006863366485</v>
      </c>
      <c r="L320" s="15">
        <f t="shared" si="153"/>
        <v>0</v>
      </c>
      <c r="M320" s="3">
        <f t="shared" si="154"/>
        <v>22.087075505828381</v>
      </c>
      <c r="N320" s="12">
        <f t="shared" si="155"/>
        <v>674.56645396710519</v>
      </c>
      <c r="O320" s="12">
        <f t="shared" si="166"/>
        <v>36.194308994880423</v>
      </c>
      <c r="P320" s="12">
        <f t="shared" si="167"/>
        <v>638.37214497222476</v>
      </c>
      <c r="Q320" s="13">
        <f t="shared" si="156"/>
        <v>13839.351452979943</v>
      </c>
      <c r="R320" s="14">
        <f t="shared" si="181"/>
        <v>1</v>
      </c>
      <c r="S320" s="2">
        <v>305</v>
      </c>
      <c r="T320" s="12">
        <f t="shared" si="168"/>
        <v>615.68206492481795</v>
      </c>
      <c r="U320" s="12">
        <f t="shared" si="169"/>
        <v>62.603479736498777</v>
      </c>
      <c r="V320" s="12">
        <f t="shared" si="170"/>
        <v>553.07858518831915</v>
      </c>
      <c r="W320" s="12">
        <f t="shared" si="157"/>
        <v>32109.606494724088</v>
      </c>
      <c r="X320" s="78">
        <f t="shared" si="158"/>
        <v>0</v>
      </c>
      <c r="Y320" s="12">
        <f t="shared" si="171"/>
        <v>576.27903664834503</v>
      </c>
      <c r="Z320" s="12">
        <f t="shared" si="172"/>
        <v>58.596920470290371</v>
      </c>
      <c r="AA320" s="12">
        <f t="shared" si="173"/>
        <v>517.6821161780548</v>
      </c>
      <c r="AB320" s="13">
        <f t="shared" si="174"/>
        <v>30054.624216147356</v>
      </c>
      <c r="AC320" s="15">
        <f t="shared" si="159"/>
        <v>0</v>
      </c>
      <c r="AD320" s="3">
        <f t="shared" si="175"/>
        <v>25.266304949522233</v>
      </c>
      <c r="AE320" s="12">
        <f t="shared" si="176"/>
        <v>615.6820649247876</v>
      </c>
      <c r="AF320" s="12">
        <f t="shared" si="177"/>
        <v>29.078069597180075</v>
      </c>
      <c r="AG320" s="12">
        <f t="shared" si="178"/>
        <v>586.60399532760755</v>
      </c>
      <c r="AH320" s="13">
        <f t="shared" si="160"/>
        <v>14584.562751027217</v>
      </c>
      <c r="AI320" s="14">
        <f t="shared" si="182"/>
        <v>1</v>
      </c>
      <c r="AJ320" s="2">
        <f t="shared" si="161"/>
        <v>305</v>
      </c>
      <c r="AK320" s="12">
        <f t="shared" si="147"/>
        <v>-58.884389042301905</v>
      </c>
      <c r="AL320" s="12">
        <f t="shared" si="148"/>
        <v>-25.420606942043939</v>
      </c>
      <c r="AM320" s="12">
        <f t="shared" si="149"/>
        <v>-33.463782100257959</v>
      </c>
      <c r="AN320" s="12">
        <f t="shared" si="150"/>
        <v>-2513.4858094044321</v>
      </c>
      <c r="AO320" s="12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70"/>
    </row>
    <row r="321" spans="2:52" x14ac:dyDescent="0.45">
      <c r="B321" s="2">
        <v>306</v>
      </c>
      <c r="C321" s="12">
        <f t="shared" si="162"/>
        <v>674.56645396712008</v>
      </c>
      <c r="D321" s="12">
        <f t="shared" si="179"/>
        <v>86.557730760321306</v>
      </c>
      <c r="E321" s="12">
        <f t="shared" si="180"/>
        <v>588.00872320679866</v>
      </c>
      <c r="F321" s="12">
        <f t="shared" si="151"/>
        <v>34035.083580921724</v>
      </c>
      <c r="G321" s="1">
        <v>0</v>
      </c>
      <c r="H321" s="12">
        <f t="shared" si="163"/>
        <v>631.50705633609357</v>
      </c>
      <c r="I321" s="12">
        <f t="shared" si="164"/>
        <v>81.032517158416212</v>
      </c>
      <c r="J321" s="12">
        <f t="shared" si="165"/>
        <v>550.47453917767734</v>
      </c>
      <c r="K321" s="13">
        <f t="shared" si="152"/>
        <v>31862.532324188807</v>
      </c>
      <c r="L321" s="15">
        <f t="shared" si="153"/>
        <v>0</v>
      </c>
      <c r="M321" s="3">
        <f t="shared" si="154"/>
        <v>21.087075505828352</v>
      </c>
      <c r="N321" s="12">
        <f t="shared" si="155"/>
        <v>674.5664539671061</v>
      </c>
      <c r="O321" s="12">
        <f t="shared" si="166"/>
        <v>34.598378632449858</v>
      </c>
      <c r="P321" s="12">
        <f t="shared" si="167"/>
        <v>639.96807533465619</v>
      </c>
      <c r="Q321" s="13">
        <f t="shared" si="156"/>
        <v>13199.383377645287</v>
      </c>
      <c r="R321" s="14">
        <f t="shared" si="181"/>
        <v>1</v>
      </c>
      <c r="S321" s="2">
        <v>306</v>
      </c>
      <c r="T321" s="12">
        <f t="shared" si="168"/>
        <v>615.68206492481784</v>
      </c>
      <c r="U321" s="12">
        <f t="shared" si="169"/>
        <v>61.543412448221169</v>
      </c>
      <c r="V321" s="12">
        <f t="shared" si="170"/>
        <v>554.13865247659658</v>
      </c>
      <c r="W321" s="12">
        <f t="shared" si="157"/>
        <v>31555.467842247494</v>
      </c>
      <c r="X321" s="78">
        <f t="shared" si="158"/>
        <v>0</v>
      </c>
      <c r="Y321" s="12">
        <f t="shared" si="171"/>
        <v>576.27903664834491</v>
      </c>
      <c r="Z321" s="12">
        <f t="shared" si="172"/>
        <v>57.604696414282429</v>
      </c>
      <c r="AA321" s="12">
        <f t="shared" si="173"/>
        <v>518.67434023406258</v>
      </c>
      <c r="AB321" s="13">
        <f t="shared" si="174"/>
        <v>29535.949875913295</v>
      </c>
      <c r="AC321" s="15">
        <f t="shared" si="159"/>
        <v>0</v>
      </c>
      <c r="AD321" s="3">
        <f t="shared" si="175"/>
        <v>24.26630494952229</v>
      </c>
      <c r="AE321" s="12">
        <f t="shared" si="176"/>
        <v>615.68206492478646</v>
      </c>
      <c r="AF321" s="12">
        <f t="shared" si="177"/>
        <v>27.953745272802163</v>
      </c>
      <c r="AG321" s="12">
        <f t="shared" si="178"/>
        <v>587.72831965198429</v>
      </c>
      <c r="AH321" s="13">
        <f t="shared" si="160"/>
        <v>13996.834431375233</v>
      </c>
      <c r="AI321" s="14">
        <f t="shared" si="182"/>
        <v>1</v>
      </c>
      <c r="AJ321" s="2">
        <f t="shared" si="161"/>
        <v>306</v>
      </c>
      <c r="AK321" s="12">
        <f t="shared" si="147"/>
        <v>-58.884389042302246</v>
      </c>
      <c r="AL321" s="12">
        <f t="shared" si="148"/>
        <v>-25.014318312100137</v>
      </c>
      <c r="AM321" s="12">
        <f t="shared" si="149"/>
        <v>-33.870070730202087</v>
      </c>
      <c r="AN321" s="12">
        <f t="shared" si="150"/>
        <v>-2479.6157386742307</v>
      </c>
      <c r="AO321" s="12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70"/>
    </row>
    <row r="322" spans="2:52" x14ac:dyDescent="0.45">
      <c r="B322" s="2">
        <v>307</v>
      </c>
      <c r="C322" s="12">
        <f t="shared" si="162"/>
        <v>674.56645396712008</v>
      </c>
      <c r="D322" s="12">
        <f t="shared" si="179"/>
        <v>85.087708952304311</v>
      </c>
      <c r="E322" s="12">
        <f t="shared" si="180"/>
        <v>589.47874501481579</v>
      </c>
      <c r="F322" s="12">
        <f t="shared" si="151"/>
        <v>33445.60483590691</v>
      </c>
      <c r="G322" s="1">
        <v>0</v>
      </c>
      <c r="H322" s="12">
        <f t="shared" si="163"/>
        <v>631.50705633609334</v>
      </c>
      <c r="I322" s="12">
        <f t="shared" si="164"/>
        <v>79.656330810472014</v>
      </c>
      <c r="J322" s="12">
        <f t="shared" si="165"/>
        <v>551.85072552562144</v>
      </c>
      <c r="K322" s="13">
        <f t="shared" si="152"/>
        <v>31310.681598663185</v>
      </c>
      <c r="L322" s="15">
        <f t="shared" si="153"/>
        <v>0</v>
      </c>
      <c r="M322" s="3">
        <f t="shared" si="154"/>
        <v>20.087075505828324</v>
      </c>
      <c r="N322" s="12">
        <f t="shared" si="155"/>
        <v>674.56645396710712</v>
      </c>
      <c r="O322" s="12">
        <f t="shared" si="166"/>
        <v>32.998458444113218</v>
      </c>
      <c r="P322" s="12">
        <f t="shared" si="167"/>
        <v>641.5679955229939</v>
      </c>
      <c r="Q322" s="13">
        <f t="shared" si="156"/>
        <v>12557.815382122293</v>
      </c>
      <c r="R322" s="14">
        <f t="shared" si="181"/>
        <v>1</v>
      </c>
      <c r="S322" s="2">
        <v>307</v>
      </c>
      <c r="T322" s="12">
        <f t="shared" si="168"/>
        <v>615.68206492481784</v>
      </c>
      <c r="U322" s="12">
        <f t="shared" si="169"/>
        <v>60.481313364307695</v>
      </c>
      <c r="V322" s="12">
        <f t="shared" si="170"/>
        <v>555.20075156051007</v>
      </c>
      <c r="W322" s="12">
        <f t="shared" si="157"/>
        <v>31000.267090686983</v>
      </c>
      <c r="X322" s="78">
        <f t="shared" si="158"/>
        <v>0</v>
      </c>
      <c r="Y322" s="12">
        <f t="shared" si="171"/>
        <v>576.27903664834491</v>
      </c>
      <c r="Z322" s="12">
        <f t="shared" si="172"/>
        <v>56.610570595500477</v>
      </c>
      <c r="AA322" s="12">
        <f t="shared" si="173"/>
        <v>519.66846605284456</v>
      </c>
      <c r="AB322" s="13">
        <f t="shared" si="174"/>
        <v>29016.28140986045</v>
      </c>
      <c r="AC322" s="15">
        <f t="shared" si="159"/>
        <v>0</v>
      </c>
      <c r="AD322" s="3">
        <f t="shared" si="175"/>
        <v>23.266304949522279</v>
      </c>
      <c r="AE322" s="12">
        <f t="shared" si="176"/>
        <v>615.68206492478646</v>
      </c>
      <c r="AF322" s="12">
        <f t="shared" si="177"/>
        <v>26.827265993469194</v>
      </c>
      <c r="AG322" s="12">
        <f t="shared" si="178"/>
        <v>588.8547989313173</v>
      </c>
      <c r="AH322" s="13">
        <f t="shared" si="160"/>
        <v>13407.979632443916</v>
      </c>
      <c r="AI322" s="14">
        <f t="shared" si="182"/>
        <v>1</v>
      </c>
      <c r="AJ322" s="2">
        <f t="shared" si="161"/>
        <v>307</v>
      </c>
      <c r="AK322" s="12">
        <f t="shared" si="147"/>
        <v>-58.884389042302246</v>
      </c>
      <c r="AL322" s="12">
        <f t="shared" si="148"/>
        <v>-24.606395587996616</v>
      </c>
      <c r="AM322" s="12">
        <f t="shared" si="149"/>
        <v>-34.277993454305715</v>
      </c>
      <c r="AN322" s="12">
        <f t="shared" si="150"/>
        <v>-2445.3377452199275</v>
      </c>
      <c r="AO322" s="12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70"/>
    </row>
    <row r="323" spans="2:52" x14ac:dyDescent="0.45">
      <c r="B323" s="2">
        <v>308</v>
      </c>
      <c r="C323" s="12">
        <f t="shared" si="162"/>
        <v>674.56645396712008</v>
      </c>
      <c r="D323" s="12">
        <f t="shared" si="179"/>
        <v>83.614012089767272</v>
      </c>
      <c r="E323" s="12">
        <f t="shared" si="180"/>
        <v>590.95244187735284</v>
      </c>
      <c r="F323" s="12">
        <f t="shared" si="151"/>
        <v>32854.652394029559</v>
      </c>
      <c r="G323" s="1">
        <v>0</v>
      </c>
      <c r="H323" s="12">
        <f t="shared" si="163"/>
        <v>631.50705633609334</v>
      </c>
      <c r="I323" s="12">
        <f t="shared" si="164"/>
        <v>78.276703996657957</v>
      </c>
      <c r="J323" s="12">
        <f t="shared" si="165"/>
        <v>553.2303523394354</v>
      </c>
      <c r="K323" s="13">
        <f t="shared" si="152"/>
        <v>30757.451246323748</v>
      </c>
      <c r="L323" s="15">
        <f t="shared" si="153"/>
        <v>0</v>
      </c>
      <c r="M323" s="3">
        <f t="shared" si="154"/>
        <v>19.087075505828349</v>
      </c>
      <c r="N323" s="12">
        <f t="shared" si="155"/>
        <v>674.56645396710633</v>
      </c>
      <c r="O323" s="12">
        <f t="shared" si="166"/>
        <v>31.394538455305735</v>
      </c>
      <c r="P323" s="12">
        <f t="shared" si="167"/>
        <v>643.17191551180053</v>
      </c>
      <c r="Q323" s="13">
        <f t="shared" si="156"/>
        <v>11914.643466610492</v>
      </c>
      <c r="R323" s="14">
        <f t="shared" si="181"/>
        <v>1</v>
      </c>
      <c r="S323" s="2">
        <v>308</v>
      </c>
      <c r="T323" s="12">
        <f t="shared" si="168"/>
        <v>615.68206492481795</v>
      </c>
      <c r="U323" s="12">
        <f t="shared" si="169"/>
        <v>59.417178590483381</v>
      </c>
      <c r="V323" s="12">
        <f t="shared" si="170"/>
        <v>556.26488633433451</v>
      </c>
      <c r="W323" s="12">
        <f t="shared" si="157"/>
        <v>30444.002204352648</v>
      </c>
      <c r="X323" s="78">
        <f t="shared" si="158"/>
        <v>0</v>
      </c>
      <c r="Y323" s="12">
        <f t="shared" si="171"/>
        <v>576.27903664834503</v>
      </c>
      <c r="Z323" s="12">
        <f t="shared" si="172"/>
        <v>55.614539368899194</v>
      </c>
      <c r="AA323" s="12">
        <f t="shared" si="173"/>
        <v>520.66449727944587</v>
      </c>
      <c r="AB323" s="13">
        <f t="shared" si="174"/>
        <v>28495.616912581005</v>
      </c>
      <c r="AC323" s="15">
        <f t="shared" si="159"/>
        <v>0</v>
      </c>
      <c r="AD323" s="3">
        <f t="shared" si="175"/>
        <v>22.266304949522283</v>
      </c>
      <c r="AE323" s="12">
        <f t="shared" si="176"/>
        <v>615.68206492478646</v>
      </c>
      <c r="AF323" s="12">
        <f t="shared" si="177"/>
        <v>25.69862762885084</v>
      </c>
      <c r="AG323" s="12">
        <f t="shared" si="178"/>
        <v>589.98343729593557</v>
      </c>
      <c r="AH323" s="13">
        <f t="shared" si="160"/>
        <v>12817.99619514798</v>
      </c>
      <c r="AI323" s="14">
        <f t="shared" si="182"/>
        <v>1</v>
      </c>
      <c r="AJ323" s="2">
        <f t="shared" si="161"/>
        <v>308</v>
      </c>
      <c r="AK323" s="12">
        <f t="shared" si="147"/>
        <v>-58.884389042302132</v>
      </c>
      <c r="AL323" s="12">
        <f t="shared" si="148"/>
        <v>-24.19683349928389</v>
      </c>
      <c r="AM323" s="12">
        <f t="shared" si="149"/>
        <v>-34.687555543018334</v>
      </c>
      <c r="AN323" s="12">
        <f t="shared" si="150"/>
        <v>-2410.6501896769114</v>
      </c>
      <c r="AO323" s="12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70"/>
    </row>
    <row r="324" spans="2:52" x14ac:dyDescent="0.45">
      <c r="B324" s="2">
        <v>309</v>
      </c>
      <c r="C324" s="12">
        <f t="shared" si="162"/>
        <v>674.56645396712008</v>
      </c>
      <c r="D324" s="12">
        <f t="shared" si="179"/>
        <v>82.136630985073893</v>
      </c>
      <c r="E324" s="12">
        <f t="shared" si="180"/>
        <v>592.42982298204618</v>
      </c>
      <c r="F324" s="12">
        <f t="shared" si="151"/>
        <v>32262.222571047514</v>
      </c>
      <c r="G324" s="1">
        <v>0</v>
      </c>
      <c r="H324" s="12">
        <f t="shared" si="163"/>
        <v>631.50705633609334</v>
      </c>
      <c r="I324" s="12">
        <f t="shared" si="164"/>
        <v>76.893628115809378</v>
      </c>
      <c r="J324" s="12">
        <f t="shared" si="165"/>
        <v>554.61342822028405</v>
      </c>
      <c r="K324" s="13">
        <f t="shared" si="152"/>
        <v>30202.837818103464</v>
      </c>
      <c r="L324" s="15">
        <f t="shared" si="153"/>
        <v>0</v>
      </c>
      <c r="M324" s="3">
        <f t="shared" si="154"/>
        <v>18.087075505828334</v>
      </c>
      <c r="N324" s="12">
        <f t="shared" si="155"/>
        <v>674.56645396710667</v>
      </c>
      <c r="O324" s="12">
        <f t="shared" si="166"/>
        <v>29.786608666526231</v>
      </c>
      <c r="P324" s="12">
        <f t="shared" si="167"/>
        <v>644.7798453005804</v>
      </c>
      <c r="Q324" s="13">
        <f t="shared" si="156"/>
        <v>11269.863621309913</v>
      </c>
      <c r="R324" s="14">
        <f t="shared" si="181"/>
        <v>1</v>
      </c>
      <c r="S324" s="2">
        <v>309</v>
      </c>
      <c r="T324" s="12">
        <f t="shared" si="168"/>
        <v>615.68206492481795</v>
      </c>
      <c r="U324" s="12">
        <f t="shared" si="169"/>
        <v>58.351004225009248</v>
      </c>
      <c r="V324" s="12">
        <f t="shared" si="170"/>
        <v>557.33106069980875</v>
      </c>
      <c r="W324" s="12">
        <f t="shared" si="157"/>
        <v>29886.671143652839</v>
      </c>
      <c r="X324" s="78">
        <f t="shared" si="158"/>
        <v>0</v>
      </c>
      <c r="Y324" s="12">
        <f t="shared" si="171"/>
        <v>576.27903664834503</v>
      </c>
      <c r="Z324" s="12">
        <f t="shared" si="172"/>
        <v>54.616599082446932</v>
      </c>
      <c r="AA324" s="12">
        <f t="shared" si="173"/>
        <v>521.66243756589813</v>
      </c>
      <c r="AB324" s="13">
        <f t="shared" si="174"/>
        <v>27973.954475015107</v>
      </c>
      <c r="AC324" s="15">
        <f t="shared" si="159"/>
        <v>0</v>
      </c>
      <c r="AD324" s="3">
        <f t="shared" si="175"/>
        <v>21.266304949522276</v>
      </c>
      <c r="AE324" s="12">
        <f t="shared" si="176"/>
        <v>615.68206492478669</v>
      </c>
      <c r="AF324" s="12">
        <f t="shared" si="177"/>
        <v>24.567826040700293</v>
      </c>
      <c r="AG324" s="12">
        <f t="shared" si="178"/>
        <v>591.11423888408638</v>
      </c>
      <c r="AH324" s="13">
        <f t="shared" si="160"/>
        <v>12226.881956263893</v>
      </c>
      <c r="AI324" s="14">
        <f t="shared" si="182"/>
        <v>1</v>
      </c>
      <c r="AJ324" s="2">
        <f t="shared" si="161"/>
        <v>309</v>
      </c>
      <c r="AK324" s="12">
        <f t="shared" si="147"/>
        <v>-58.884389042302132</v>
      </c>
      <c r="AL324" s="12">
        <f t="shared" si="148"/>
        <v>-23.785626760064645</v>
      </c>
      <c r="AM324" s="12">
        <f t="shared" si="149"/>
        <v>-35.098762282237431</v>
      </c>
      <c r="AN324" s="12">
        <f t="shared" si="150"/>
        <v>-2375.5514273946756</v>
      </c>
      <c r="AO324" s="12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70"/>
    </row>
    <row r="325" spans="2:52" x14ac:dyDescent="0.45">
      <c r="B325" s="2">
        <v>310</v>
      </c>
      <c r="C325" s="12">
        <f t="shared" si="162"/>
        <v>674.5664539671202</v>
      </c>
      <c r="D325" s="12">
        <f t="shared" si="179"/>
        <v>80.655556427618791</v>
      </c>
      <c r="E325" s="12">
        <f t="shared" si="180"/>
        <v>593.91089753950143</v>
      </c>
      <c r="F325" s="12">
        <f t="shared" si="151"/>
        <v>31668.311673508011</v>
      </c>
      <c r="G325" s="1">
        <v>0</v>
      </c>
      <c r="H325" s="12">
        <f t="shared" si="163"/>
        <v>631.50705633609334</v>
      </c>
      <c r="I325" s="12">
        <f t="shared" si="164"/>
        <v>75.507094545258667</v>
      </c>
      <c r="J325" s="12">
        <f t="shared" si="165"/>
        <v>555.99996179083473</v>
      </c>
      <c r="K325" s="13">
        <f t="shared" si="152"/>
        <v>29646.837856312628</v>
      </c>
      <c r="L325" s="15">
        <f t="shared" si="153"/>
        <v>0</v>
      </c>
      <c r="M325" s="3">
        <f t="shared" si="154"/>
        <v>17.087075505828356</v>
      </c>
      <c r="N325" s="12">
        <f t="shared" si="155"/>
        <v>674.56645396710599</v>
      </c>
      <c r="O325" s="12">
        <f t="shared" si="166"/>
        <v>28.17465905327478</v>
      </c>
      <c r="P325" s="12">
        <f t="shared" si="167"/>
        <v>646.39179491383118</v>
      </c>
      <c r="Q325" s="13">
        <f t="shared" si="156"/>
        <v>10623.471826396082</v>
      </c>
      <c r="R325" s="14">
        <f t="shared" si="181"/>
        <v>1</v>
      </c>
      <c r="S325" s="2">
        <v>310</v>
      </c>
      <c r="T325" s="12">
        <f t="shared" si="168"/>
        <v>615.68206492481784</v>
      </c>
      <c r="U325" s="12">
        <f t="shared" si="169"/>
        <v>57.282786358667934</v>
      </c>
      <c r="V325" s="12">
        <f t="shared" si="170"/>
        <v>558.39927856614997</v>
      </c>
      <c r="W325" s="12">
        <f t="shared" si="157"/>
        <v>29328.271865086688</v>
      </c>
      <c r="X325" s="78">
        <f t="shared" si="158"/>
        <v>0</v>
      </c>
      <c r="Y325" s="12">
        <f t="shared" si="171"/>
        <v>576.27903664834491</v>
      </c>
      <c r="Z325" s="12">
        <f t="shared" si="172"/>
        <v>53.616746077112282</v>
      </c>
      <c r="AA325" s="12">
        <f t="shared" si="173"/>
        <v>522.66229057123269</v>
      </c>
      <c r="AB325" s="13">
        <f t="shared" si="174"/>
        <v>27451.292184443875</v>
      </c>
      <c r="AC325" s="15">
        <f t="shared" si="159"/>
        <v>0</v>
      </c>
      <c r="AD325" s="3">
        <f t="shared" si="175"/>
        <v>20.266304949522343</v>
      </c>
      <c r="AE325" s="12">
        <f t="shared" si="176"/>
        <v>615.68206492478464</v>
      </c>
      <c r="AF325" s="12">
        <f t="shared" si="177"/>
        <v>23.434857082839127</v>
      </c>
      <c r="AG325" s="12">
        <f t="shared" si="178"/>
        <v>592.24720784194551</v>
      </c>
      <c r="AH325" s="13">
        <f t="shared" si="160"/>
        <v>11634.634748421948</v>
      </c>
      <c r="AI325" s="14">
        <f t="shared" si="182"/>
        <v>1</v>
      </c>
      <c r="AJ325" s="2">
        <f t="shared" si="161"/>
        <v>310</v>
      </c>
      <c r="AK325" s="12">
        <f t="shared" si="147"/>
        <v>-58.884389042302359</v>
      </c>
      <c r="AL325" s="12">
        <f t="shared" si="148"/>
        <v>-23.372770068950857</v>
      </c>
      <c r="AM325" s="12">
        <f t="shared" si="149"/>
        <v>-35.51161897335146</v>
      </c>
      <c r="AN325" s="12">
        <f t="shared" si="150"/>
        <v>-2340.039808421323</v>
      </c>
      <c r="AO325" s="12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70"/>
    </row>
    <row r="326" spans="2:52" x14ac:dyDescent="0.45">
      <c r="B326" s="2">
        <v>311</v>
      </c>
      <c r="C326" s="12">
        <f t="shared" si="162"/>
        <v>674.5664539671202</v>
      </c>
      <c r="D326" s="12">
        <f t="shared" si="179"/>
        <v>79.170779183770023</v>
      </c>
      <c r="E326" s="12">
        <f t="shared" si="180"/>
        <v>595.39567478335016</v>
      </c>
      <c r="F326" s="12">
        <f t="shared" si="151"/>
        <v>31072.91599872466</v>
      </c>
      <c r="G326" s="1">
        <v>0</v>
      </c>
      <c r="H326" s="12">
        <f t="shared" si="163"/>
        <v>631.50705633609334</v>
      </c>
      <c r="I326" s="12">
        <f t="shared" si="164"/>
        <v>74.117094640781573</v>
      </c>
      <c r="J326" s="12">
        <f t="shared" si="165"/>
        <v>557.38996169531185</v>
      </c>
      <c r="K326" s="13">
        <f t="shared" si="152"/>
        <v>29089.447894617315</v>
      </c>
      <c r="L326" s="15">
        <f t="shared" si="153"/>
        <v>0</v>
      </c>
      <c r="M326" s="3">
        <f t="shared" si="154"/>
        <v>16.08707550582842</v>
      </c>
      <c r="N326" s="12">
        <f t="shared" si="155"/>
        <v>674.56645396710337</v>
      </c>
      <c r="O326" s="12">
        <f t="shared" si="166"/>
        <v>26.558679565990207</v>
      </c>
      <c r="P326" s="12">
        <f t="shared" si="167"/>
        <v>648.00777440111312</v>
      </c>
      <c r="Q326" s="13">
        <f t="shared" si="156"/>
        <v>9975.4640519949699</v>
      </c>
      <c r="R326" s="14">
        <f t="shared" si="181"/>
        <v>1</v>
      </c>
      <c r="S326" s="2">
        <v>311</v>
      </c>
      <c r="T326" s="12">
        <f t="shared" si="168"/>
        <v>615.68206492481784</v>
      </c>
      <c r="U326" s="12">
        <f t="shared" si="169"/>
        <v>56.212521074749482</v>
      </c>
      <c r="V326" s="12">
        <f t="shared" si="170"/>
        <v>559.46954385006836</v>
      </c>
      <c r="W326" s="12">
        <f t="shared" si="157"/>
        <v>28768.802321236621</v>
      </c>
      <c r="X326" s="78">
        <f t="shared" si="158"/>
        <v>0</v>
      </c>
      <c r="Y326" s="12">
        <f t="shared" si="171"/>
        <v>576.27903664834503</v>
      </c>
      <c r="Z326" s="12">
        <f t="shared" si="172"/>
        <v>52.614976686850767</v>
      </c>
      <c r="AA326" s="12">
        <f t="shared" si="173"/>
        <v>523.66405996149433</v>
      </c>
      <c r="AB326" s="13">
        <f t="shared" si="174"/>
        <v>26927.62812448238</v>
      </c>
      <c r="AC326" s="15">
        <f t="shared" si="159"/>
        <v>0</v>
      </c>
      <c r="AD326" s="3">
        <f t="shared" si="175"/>
        <v>19.266304949522354</v>
      </c>
      <c r="AE326" s="12">
        <f t="shared" si="176"/>
        <v>615.6820649247843</v>
      </c>
      <c r="AF326" s="12">
        <f t="shared" si="177"/>
        <v>22.299716601142066</v>
      </c>
      <c r="AG326" s="12">
        <f t="shared" si="178"/>
        <v>593.38234832364219</v>
      </c>
      <c r="AH326" s="13">
        <f t="shared" si="160"/>
        <v>11041.252400098305</v>
      </c>
      <c r="AI326" s="14">
        <f t="shared" si="182"/>
        <v>1</v>
      </c>
      <c r="AJ326" s="2">
        <f t="shared" si="161"/>
        <v>311</v>
      </c>
      <c r="AK326" s="12">
        <f t="shared" si="147"/>
        <v>-58.884389042302359</v>
      </c>
      <c r="AL326" s="12">
        <f t="shared" si="148"/>
        <v>-22.958258109020541</v>
      </c>
      <c r="AM326" s="12">
        <f t="shared" si="149"/>
        <v>-35.926130933281797</v>
      </c>
      <c r="AN326" s="12">
        <f t="shared" si="150"/>
        <v>-2304.1136774880397</v>
      </c>
      <c r="AO326" s="12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70"/>
    </row>
    <row r="327" spans="2:52" x14ac:dyDescent="0.45">
      <c r="B327" s="2">
        <v>312</v>
      </c>
      <c r="C327" s="12">
        <f t="shared" si="162"/>
        <v>674.56645396712008</v>
      </c>
      <c r="D327" s="12">
        <f t="shared" si="179"/>
        <v>77.682289996811647</v>
      </c>
      <c r="E327" s="12">
        <f t="shared" si="180"/>
        <v>596.88416397030835</v>
      </c>
      <c r="F327" s="12">
        <f t="shared" si="151"/>
        <v>30476.031834754351</v>
      </c>
      <c r="G327" s="1">
        <v>0</v>
      </c>
      <c r="H327" s="12">
        <f t="shared" si="163"/>
        <v>631.50705633609334</v>
      </c>
      <c r="I327" s="12">
        <f t="shared" si="164"/>
        <v>72.723619736543284</v>
      </c>
      <c r="J327" s="12">
        <f t="shared" si="165"/>
        <v>558.78343659954999</v>
      </c>
      <c r="K327" s="13">
        <f t="shared" si="152"/>
        <v>28530.664458017764</v>
      </c>
      <c r="L327" s="15">
        <f t="shared" si="153"/>
        <v>0</v>
      </c>
      <c r="M327" s="3">
        <f t="shared" si="154"/>
        <v>15.087075505828315</v>
      </c>
      <c r="N327" s="12">
        <f t="shared" si="155"/>
        <v>674.56645396710792</v>
      </c>
      <c r="O327" s="12">
        <f t="shared" si="166"/>
        <v>24.938660129987426</v>
      </c>
      <c r="P327" s="12">
        <f t="shared" si="167"/>
        <v>649.62779383712052</v>
      </c>
      <c r="Q327" s="13">
        <f t="shared" si="156"/>
        <v>9325.8362581578494</v>
      </c>
      <c r="R327" s="14">
        <f t="shared" si="181"/>
        <v>1</v>
      </c>
      <c r="S327" s="2">
        <v>312</v>
      </c>
      <c r="T327" s="12">
        <f t="shared" si="168"/>
        <v>615.68206492481795</v>
      </c>
      <c r="U327" s="12">
        <f t="shared" si="169"/>
        <v>55.140204449036851</v>
      </c>
      <c r="V327" s="12">
        <f t="shared" si="170"/>
        <v>560.54186047578105</v>
      </c>
      <c r="W327" s="12">
        <f t="shared" si="157"/>
        <v>28208.260460760841</v>
      </c>
      <c r="X327" s="78">
        <f t="shared" si="158"/>
        <v>0</v>
      </c>
      <c r="Y327" s="12">
        <f t="shared" si="171"/>
        <v>576.27903664834503</v>
      </c>
      <c r="Z327" s="12">
        <f t="shared" si="172"/>
        <v>51.611287238591224</v>
      </c>
      <c r="AA327" s="12">
        <f t="shared" si="173"/>
        <v>524.66774940975381</v>
      </c>
      <c r="AB327" s="13">
        <f t="shared" si="174"/>
        <v>26402.960375072627</v>
      </c>
      <c r="AC327" s="15">
        <f t="shared" si="159"/>
        <v>0</v>
      </c>
      <c r="AD327" s="3">
        <f t="shared" si="175"/>
        <v>18.266304949522244</v>
      </c>
      <c r="AE327" s="12">
        <f t="shared" si="176"/>
        <v>615.68206492478794</v>
      </c>
      <c r="AF327" s="12">
        <f t="shared" si="177"/>
        <v>21.16240043352175</v>
      </c>
      <c r="AG327" s="12">
        <f t="shared" si="178"/>
        <v>594.51966449126621</v>
      </c>
      <c r="AH327" s="13">
        <f t="shared" si="160"/>
        <v>10446.732735607038</v>
      </c>
      <c r="AI327" s="14">
        <f t="shared" si="182"/>
        <v>1</v>
      </c>
      <c r="AJ327" s="2">
        <f t="shared" si="161"/>
        <v>312</v>
      </c>
      <c r="AK327" s="12">
        <f t="shared" si="147"/>
        <v>-58.884389042302132</v>
      </c>
      <c r="AL327" s="12">
        <f t="shared" si="148"/>
        <v>-22.542085547774796</v>
      </c>
      <c r="AM327" s="12">
        <f t="shared" si="149"/>
        <v>-36.3423034945273</v>
      </c>
      <c r="AN327" s="12">
        <f t="shared" si="150"/>
        <v>-2267.7713739935098</v>
      </c>
      <c r="AO327" s="12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70"/>
    </row>
    <row r="328" spans="2:52" x14ac:dyDescent="0.45">
      <c r="B328" s="2">
        <v>313</v>
      </c>
      <c r="C328" s="12">
        <f t="shared" si="162"/>
        <v>674.56645396712008</v>
      </c>
      <c r="D328" s="12">
        <f t="shared" si="179"/>
        <v>76.190079586885872</v>
      </c>
      <c r="E328" s="12">
        <f t="shared" si="180"/>
        <v>598.37637438023421</v>
      </c>
      <c r="F328" s="12">
        <f t="shared" si="151"/>
        <v>29877.655460374117</v>
      </c>
      <c r="G328" s="1">
        <v>0</v>
      </c>
      <c r="H328" s="12">
        <f t="shared" si="163"/>
        <v>631.50705633609334</v>
      </c>
      <c r="I328" s="12">
        <f t="shared" si="164"/>
        <v>71.326661145044412</v>
      </c>
      <c r="J328" s="12">
        <f t="shared" si="165"/>
        <v>560.18039519104889</v>
      </c>
      <c r="K328" s="13">
        <f t="shared" si="152"/>
        <v>27970.484062826716</v>
      </c>
      <c r="L328" s="15">
        <f t="shared" si="153"/>
        <v>0</v>
      </c>
      <c r="M328" s="3">
        <f t="shared" si="154"/>
        <v>14.087075505828365</v>
      </c>
      <c r="N328" s="12">
        <f t="shared" si="155"/>
        <v>674.56645396710587</v>
      </c>
      <c r="O328" s="12">
        <f t="shared" si="166"/>
        <v>23.314590645394624</v>
      </c>
      <c r="P328" s="12">
        <f t="shared" si="167"/>
        <v>651.2518633217112</v>
      </c>
      <c r="Q328" s="13">
        <f t="shared" si="156"/>
        <v>8674.584394836138</v>
      </c>
      <c r="R328" s="14">
        <f t="shared" si="181"/>
        <v>1</v>
      </c>
      <c r="S328" s="2">
        <v>313</v>
      </c>
      <c r="T328" s="12">
        <f t="shared" si="168"/>
        <v>615.68206492481784</v>
      </c>
      <c r="U328" s="12">
        <f t="shared" si="169"/>
        <v>54.065832549791608</v>
      </c>
      <c r="V328" s="12">
        <f t="shared" si="170"/>
        <v>561.61623237502624</v>
      </c>
      <c r="W328" s="12">
        <f t="shared" si="157"/>
        <v>27646.644228385816</v>
      </c>
      <c r="X328" s="78">
        <f t="shared" si="158"/>
        <v>0</v>
      </c>
      <c r="Y328" s="12">
        <f t="shared" si="171"/>
        <v>576.27903664834491</v>
      </c>
      <c r="Z328" s="12">
        <f t="shared" si="172"/>
        <v>50.605674052222533</v>
      </c>
      <c r="AA328" s="12">
        <f t="shared" si="173"/>
        <v>525.6733625961225</v>
      </c>
      <c r="AB328" s="13">
        <f t="shared" si="174"/>
        <v>25877.287012476503</v>
      </c>
      <c r="AC328" s="15">
        <f t="shared" si="159"/>
        <v>0</v>
      </c>
      <c r="AD328" s="3">
        <f t="shared" si="175"/>
        <v>17.266304949522276</v>
      </c>
      <c r="AE328" s="12">
        <f t="shared" si="176"/>
        <v>615.68206492478691</v>
      </c>
      <c r="AF328" s="12">
        <f t="shared" si="177"/>
        <v>20.02290440991349</v>
      </c>
      <c r="AG328" s="12">
        <f t="shared" si="178"/>
        <v>595.65916051487341</v>
      </c>
      <c r="AH328" s="13">
        <f t="shared" si="160"/>
        <v>9851.0735750921649</v>
      </c>
      <c r="AI328" s="14">
        <f t="shared" si="182"/>
        <v>1</v>
      </c>
      <c r="AJ328" s="2">
        <f t="shared" si="161"/>
        <v>313</v>
      </c>
      <c r="AK328" s="12">
        <f t="shared" si="147"/>
        <v>-58.884389042302246</v>
      </c>
      <c r="AL328" s="12">
        <f t="shared" si="148"/>
        <v>-22.124247037094264</v>
      </c>
      <c r="AM328" s="12">
        <f t="shared" si="149"/>
        <v>-36.760142005207967</v>
      </c>
      <c r="AN328" s="12">
        <f t="shared" si="150"/>
        <v>-2231.011231988301</v>
      </c>
      <c r="AO328" s="12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70"/>
    </row>
    <row r="329" spans="2:52" x14ac:dyDescent="0.45">
      <c r="B329" s="2">
        <v>314</v>
      </c>
      <c r="C329" s="12">
        <f t="shared" si="162"/>
        <v>674.56645396712008</v>
      </c>
      <c r="D329" s="12">
        <f t="shared" si="179"/>
        <v>74.694138650935287</v>
      </c>
      <c r="E329" s="12">
        <f t="shared" si="180"/>
        <v>599.87231531618477</v>
      </c>
      <c r="F329" s="12">
        <f t="shared" si="151"/>
        <v>29277.783145057932</v>
      </c>
      <c r="G329" s="1">
        <v>0</v>
      </c>
      <c r="H329" s="12">
        <f t="shared" si="163"/>
        <v>631.50705633609334</v>
      </c>
      <c r="I329" s="12">
        <f t="shared" si="164"/>
        <v>69.926210157066791</v>
      </c>
      <c r="J329" s="12">
        <f t="shared" si="165"/>
        <v>561.58084617902659</v>
      </c>
      <c r="K329" s="13">
        <f t="shared" si="152"/>
        <v>27408.90321664769</v>
      </c>
      <c r="L329" s="15">
        <f t="shared" si="153"/>
        <v>0</v>
      </c>
      <c r="M329" s="3">
        <f t="shared" si="154"/>
        <v>13.08707550582835</v>
      </c>
      <c r="N329" s="12">
        <f t="shared" si="155"/>
        <v>674.56645396710633</v>
      </c>
      <c r="O329" s="12">
        <f t="shared" si="166"/>
        <v>21.686460987090346</v>
      </c>
      <c r="P329" s="12">
        <f t="shared" si="167"/>
        <v>652.87999298001603</v>
      </c>
      <c r="Q329" s="13">
        <f t="shared" si="156"/>
        <v>8021.7044018561219</v>
      </c>
      <c r="R329" s="14">
        <f t="shared" si="181"/>
        <v>1</v>
      </c>
      <c r="S329" s="2">
        <v>314</v>
      </c>
      <c r="T329" s="12">
        <f t="shared" si="168"/>
        <v>615.68206492481795</v>
      </c>
      <c r="U329" s="12">
        <f t="shared" si="169"/>
        <v>52.989401437739481</v>
      </c>
      <c r="V329" s="12">
        <f t="shared" si="170"/>
        <v>562.69266348707845</v>
      </c>
      <c r="W329" s="12">
        <f t="shared" si="157"/>
        <v>27083.951564898736</v>
      </c>
      <c r="X329" s="78">
        <f t="shared" si="158"/>
        <v>0</v>
      </c>
      <c r="Y329" s="12">
        <f t="shared" si="171"/>
        <v>576.27903664834491</v>
      </c>
      <c r="Z329" s="12">
        <f t="shared" si="172"/>
        <v>49.598133440579957</v>
      </c>
      <c r="AA329" s="12">
        <f t="shared" si="173"/>
        <v>526.68090320776491</v>
      </c>
      <c r="AB329" s="13">
        <f t="shared" si="174"/>
        <v>25350.606109268738</v>
      </c>
      <c r="AC329" s="15">
        <f t="shared" si="159"/>
        <v>0</v>
      </c>
      <c r="AD329" s="3">
        <f t="shared" si="175"/>
        <v>16.266304949522286</v>
      </c>
      <c r="AE329" s="12">
        <f t="shared" si="176"/>
        <v>615.68206492478646</v>
      </c>
      <c r="AF329" s="12">
        <f t="shared" si="177"/>
        <v>18.881224352259981</v>
      </c>
      <c r="AG329" s="12">
        <f t="shared" si="178"/>
        <v>596.80084057252645</v>
      </c>
      <c r="AH329" s="13">
        <f t="shared" si="160"/>
        <v>9254.2727345196381</v>
      </c>
      <c r="AI329" s="14">
        <f t="shared" si="182"/>
        <v>1</v>
      </c>
      <c r="AJ329" s="2">
        <f t="shared" si="161"/>
        <v>314</v>
      </c>
      <c r="AK329" s="12">
        <f t="shared" si="147"/>
        <v>-58.884389042302132</v>
      </c>
      <c r="AL329" s="12">
        <f t="shared" si="148"/>
        <v>-21.704737213195806</v>
      </c>
      <c r="AM329" s="12">
        <f t="shared" si="149"/>
        <v>-37.179651829106319</v>
      </c>
      <c r="AN329" s="12">
        <f t="shared" si="150"/>
        <v>-2193.8315801591962</v>
      </c>
      <c r="AO329" s="12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70"/>
    </row>
    <row r="330" spans="2:52" x14ac:dyDescent="0.45">
      <c r="B330" s="2">
        <v>315</v>
      </c>
      <c r="C330" s="12">
        <f t="shared" si="162"/>
        <v>674.56645396712008</v>
      </c>
      <c r="D330" s="12">
        <f t="shared" si="179"/>
        <v>73.194457862644839</v>
      </c>
      <c r="E330" s="12">
        <f t="shared" si="180"/>
        <v>601.37199610447522</v>
      </c>
      <c r="F330" s="12">
        <f t="shared" si="151"/>
        <v>28676.411148953459</v>
      </c>
      <c r="G330" s="1">
        <v>0</v>
      </c>
      <c r="H330" s="12">
        <f t="shared" si="163"/>
        <v>631.50705633609334</v>
      </c>
      <c r="I330" s="12">
        <f t="shared" si="164"/>
        <v>68.522258041619224</v>
      </c>
      <c r="J330" s="12">
        <f t="shared" si="165"/>
        <v>562.9847982944741</v>
      </c>
      <c r="K330" s="13">
        <f t="shared" si="152"/>
        <v>26845.918418353216</v>
      </c>
      <c r="L330" s="15">
        <f t="shared" si="153"/>
        <v>0</v>
      </c>
      <c r="M330" s="3">
        <f t="shared" si="154"/>
        <v>12.087075505828379</v>
      </c>
      <c r="N330" s="12">
        <f t="shared" si="155"/>
        <v>674.56645396710474</v>
      </c>
      <c r="O330" s="12">
        <f t="shared" si="166"/>
        <v>20.054261004640306</v>
      </c>
      <c r="P330" s="12">
        <f t="shared" si="167"/>
        <v>654.51219296246438</v>
      </c>
      <c r="Q330" s="13">
        <f t="shared" si="156"/>
        <v>7367.1922088936572</v>
      </c>
      <c r="R330" s="14">
        <f t="shared" si="181"/>
        <v>1</v>
      </c>
      <c r="S330" s="2">
        <v>315</v>
      </c>
      <c r="T330" s="12">
        <f t="shared" si="168"/>
        <v>615.68206492481795</v>
      </c>
      <c r="U330" s="12">
        <f t="shared" si="169"/>
        <v>51.910907166055907</v>
      </c>
      <c r="V330" s="12">
        <f t="shared" si="170"/>
        <v>563.77115775876212</v>
      </c>
      <c r="W330" s="12">
        <f t="shared" si="157"/>
        <v>26520.180407139975</v>
      </c>
      <c r="X330" s="78">
        <f t="shared" si="158"/>
        <v>0</v>
      </c>
      <c r="Y330" s="12">
        <f t="shared" si="171"/>
        <v>576.27903664834503</v>
      </c>
      <c r="Z330" s="12">
        <f t="shared" si="172"/>
        <v>48.588661709431747</v>
      </c>
      <c r="AA330" s="12">
        <f t="shared" si="173"/>
        <v>527.69037493891335</v>
      </c>
      <c r="AB330" s="13">
        <f t="shared" si="174"/>
        <v>24822.915734329825</v>
      </c>
      <c r="AC330" s="15">
        <f t="shared" si="159"/>
        <v>0</v>
      </c>
      <c r="AD330" s="3">
        <f t="shared" si="175"/>
        <v>15.266304949522361</v>
      </c>
      <c r="AE330" s="12">
        <f t="shared" si="176"/>
        <v>615.6820649247835</v>
      </c>
      <c r="AF330" s="12">
        <f t="shared" si="177"/>
        <v>17.73735607449597</v>
      </c>
      <c r="AG330" s="12">
        <f t="shared" si="178"/>
        <v>597.9447088502875</v>
      </c>
      <c r="AH330" s="13">
        <f t="shared" si="160"/>
        <v>8656.3280256693506</v>
      </c>
      <c r="AI330" s="14">
        <f t="shared" si="182"/>
        <v>1</v>
      </c>
      <c r="AJ330" s="2">
        <f t="shared" si="161"/>
        <v>315</v>
      </c>
      <c r="AK330" s="12">
        <f t="shared" si="147"/>
        <v>-58.884389042302132</v>
      </c>
      <c r="AL330" s="12">
        <f t="shared" si="148"/>
        <v>-21.283550696588932</v>
      </c>
      <c r="AM330" s="12">
        <f t="shared" si="149"/>
        <v>-37.6008383457131</v>
      </c>
      <c r="AN330" s="12">
        <f t="shared" si="150"/>
        <v>-2156.2307418134842</v>
      </c>
      <c r="AO330" s="12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70"/>
    </row>
    <row r="331" spans="2:52" x14ac:dyDescent="0.45">
      <c r="B331" s="2">
        <v>316</v>
      </c>
      <c r="C331" s="12">
        <f t="shared" si="162"/>
        <v>674.5664539671202</v>
      </c>
      <c r="D331" s="12">
        <f t="shared" si="179"/>
        <v>71.691027872383643</v>
      </c>
      <c r="E331" s="12">
        <f t="shared" si="180"/>
        <v>602.87542609473644</v>
      </c>
      <c r="F331" s="12">
        <f t="shared" si="151"/>
        <v>28073.535722858724</v>
      </c>
      <c r="G331" s="1">
        <v>0</v>
      </c>
      <c r="H331" s="12">
        <f t="shared" si="163"/>
        <v>631.50705633609334</v>
      </c>
      <c r="I331" s="12">
        <f t="shared" si="164"/>
        <v>67.11479604588304</v>
      </c>
      <c r="J331" s="12">
        <f t="shared" si="165"/>
        <v>564.39226029021029</v>
      </c>
      <c r="K331" s="13">
        <f t="shared" si="152"/>
        <v>26281.526158063007</v>
      </c>
      <c r="L331" s="15">
        <f t="shared" si="153"/>
        <v>0</v>
      </c>
      <c r="M331" s="3">
        <f t="shared" si="154"/>
        <v>11.087075505828398</v>
      </c>
      <c r="N331" s="12">
        <f t="shared" si="155"/>
        <v>674.5664539671036</v>
      </c>
      <c r="O331" s="12">
        <f t="shared" si="166"/>
        <v>18.417980522234146</v>
      </c>
      <c r="P331" s="12">
        <f t="shared" si="167"/>
        <v>656.14847344486941</v>
      </c>
      <c r="Q331" s="13">
        <f t="shared" si="156"/>
        <v>6711.0437354487876</v>
      </c>
      <c r="R331" s="14">
        <f t="shared" si="181"/>
        <v>1</v>
      </c>
      <c r="S331" s="2">
        <v>316</v>
      </c>
      <c r="T331" s="12">
        <f t="shared" si="168"/>
        <v>615.68206492481784</v>
      </c>
      <c r="U331" s="12">
        <f t="shared" si="169"/>
        <v>50.830345780351614</v>
      </c>
      <c r="V331" s="12">
        <f t="shared" si="170"/>
        <v>564.85171914446619</v>
      </c>
      <c r="W331" s="12">
        <f t="shared" si="157"/>
        <v>25955.328687995509</v>
      </c>
      <c r="X331" s="78">
        <f t="shared" si="158"/>
        <v>0</v>
      </c>
      <c r="Y331" s="12">
        <f t="shared" si="171"/>
        <v>576.27903664834491</v>
      </c>
      <c r="Z331" s="12">
        <f t="shared" si="172"/>
        <v>47.577255157465494</v>
      </c>
      <c r="AA331" s="12">
        <f t="shared" si="173"/>
        <v>528.7017814908794</v>
      </c>
      <c r="AB331" s="13">
        <f t="shared" si="174"/>
        <v>24294.213952838945</v>
      </c>
      <c r="AC331" s="15">
        <f t="shared" si="159"/>
        <v>0</v>
      </c>
      <c r="AD331" s="3">
        <f t="shared" si="175"/>
        <v>14.266304949522334</v>
      </c>
      <c r="AE331" s="12">
        <f t="shared" si="176"/>
        <v>615.68206492478453</v>
      </c>
      <c r="AF331" s="12">
        <f t="shared" si="177"/>
        <v>16.59129538253292</v>
      </c>
      <c r="AG331" s="12">
        <f t="shared" si="178"/>
        <v>599.09076954225156</v>
      </c>
      <c r="AH331" s="13">
        <f t="shared" si="160"/>
        <v>8057.2372561270986</v>
      </c>
      <c r="AI331" s="14">
        <f t="shared" si="182"/>
        <v>1</v>
      </c>
      <c r="AJ331" s="2">
        <f t="shared" si="161"/>
        <v>316</v>
      </c>
      <c r="AK331" s="12">
        <f t="shared" si="147"/>
        <v>-58.884389042302359</v>
      </c>
      <c r="AL331" s="12">
        <f t="shared" si="148"/>
        <v>-20.860682092032029</v>
      </c>
      <c r="AM331" s="12">
        <f t="shared" si="149"/>
        <v>-38.023706950270252</v>
      </c>
      <c r="AN331" s="12">
        <f t="shared" si="150"/>
        <v>-2118.2070348632151</v>
      </c>
      <c r="AO331" s="12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70"/>
    </row>
    <row r="332" spans="2:52" x14ac:dyDescent="0.45">
      <c r="B332" s="2">
        <v>317</v>
      </c>
      <c r="C332" s="12">
        <f t="shared" si="162"/>
        <v>674.5664539671202</v>
      </c>
      <c r="D332" s="12">
        <f t="shared" si="179"/>
        <v>70.183839307146812</v>
      </c>
      <c r="E332" s="12">
        <f t="shared" si="180"/>
        <v>604.38261465997346</v>
      </c>
      <c r="F332" s="12">
        <f t="shared" si="151"/>
        <v>27469.153108198749</v>
      </c>
      <c r="G332" s="1">
        <v>0</v>
      </c>
      <c r="H332" s="12">
        <f t="shared" si="163"/>
        <v>631.50705633609334</v>
      </c>
      <c r="I332" s="12">
        <f t="shared" si="164"/>
        <v>65.70381539515752</v>
      </c>
      <c r="J332" s="12">
        <f t="shared" si="165"/>
        <v>565.80324094093589</v>
      </c>
      <c r="K332" s="13">
        <f t="shared" si="152"/>
        <v>25715.722917122072</v>
      </c>
      <c r="L332" s="15">
        <f t="shared" si="153"/>
        <v>0</v>
      </c>
      <c r="M332" s="3">
        <f t="shared" si="154"/>
        <v>10.087075505828354</v>
      </c>
      <c r="N332" s="12">
        <f t="shared" si="155"/>
        <v>674.56645396710644</v>
      </c>
      <c r="O332" s="12">
        <f t="shared" si="166"/>
        <v>16.777609338621968</v>
      </c>
      <c r="P332" s="12">
        <f t="shared" si="167"/>
        <v>657.78884462848453</v>
      </c>
      <c r="Q332" s="13">
        <f t="shared" si="156"/>
        <v>6053.2548908203034</v>
      </c>
      <c r="R332" s="14">
        <f t="shared" si="181"/>
        <v>1</v>
      </c>
      <c r="S332" s="2">
        <v>317</v>
      </c>
      <c r="T332" s="12">
        <f t="shared" si="168"/>
        <v>615.68206492481784</v>
      </c>
      <c r="U332" s="12">
        <f t="shared" si="169"/>
        <v>49.74771331865805</v>
      </c>
      <c r="V332" s="12">
        <f t="shared" si="170"/>
        <v>565.93435160615979</v>
      </c>
      <c r="W332" s="12">
        <f t="shared" si="157"/>
        <v>25389.394336389349</v>
      </c>
      <c r="X332" s="78">
        <f t="shared" si="158"/>
        <v>0</v>
      </c>
      <c r="Y332" s="12">
        <f t="shared" si="171"/>
        <v>576.27903664834491</v>
      </c>
      <c r="Z332" s="12">
        <f t="shared" si="172"/>
        <v>46.563910076274645</v>
      </c>
      <c r="AA332" s="12">
        <f t="shared" si="173"/>
        <v>529.7151265720704</v>
      </c>
      <c r="AB332" s="13">
        <f t="shared" si="174"/>
        <v>23764.498826266874</v>
      </c>
      <c r="AC332" s="15">
        <f t="shared" si="159"/>
        <v>0</v>
      </c>
      <c r="AD332" s="3">
        <f t="shared" si="175"/>
        <v>13.266304949522302</v>
      </c>
      <c r="AE332" s="12">
        <f t="shared" si="176"/>
        <v>615.682064924786</v>
      </c>
      <c r="AF332" s="12">
        <f t="shared" si="177"/>
        <v>15.443038074243603</v>
      </c>
      <c r="AG332" s="12">
        <f t="shared" si="178"/>
        <v>600.23902685054236</v>
      </c>
      <c r="AH332" s="13">
        <f t="shared" si="160"/>
        <v>7456.9982292765562</v>
      </c>
      <c r="AI332" s="14">
        <f t="shared" si="182"/>
        <v>1</v>
      </c>
      <c r="AJ332" s="2">
        <f t="shared" si="161"/>
        <v>317</v>
      </c>
      <c r="AK332" s="12">
        <f t="shared" si="147"/>
        <v>-58.884389042302359</v>
      </c>
      <c r="AL332" s="12">
        <f t="shared" si="148"/>
        <v>-20.436125988488762</v>
      </c>
      <c r="AM332" s="12">
        <f t="shared" si="149"/>
        <v>-38.448263053813662</v>
      </c>
      <c r="AN332" s="12">
        <f t="shared" si="150"/>
        <v>-2079.7587718094001</v>
      </c>
      <c r="AO332" s="12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70"/>
    </row>
    <row r="333" spans="2:52" x14ac:dyDescent="0.45">
      <c r="B333" s="2">
        <v>318</v>
      </c>
      <c r="C333" s="12">
        <f t="shared" si="162"/>
        <v>674.5664539671202</v>
      </c>
      <c r="D333" s="12">
        <f t="shared" si="179"/>
        <v>68.672882770496869</v>
      </c>
      <c r="E333" s="12">
        <f t="shared" si="180"/>
        <v>605.89357119662327</v>
      </c>
      <c r="F333" s="12">
        <f t="shared" si="151"/>
        <v>26863.259537002126</v>
      </c>
      <c r="G333" s="1">
        <v>0</v>
      </c>
      <c r="H333" s="12">
        <f t="shared" si="163"/>
        <v>631.50705633609346</v>
      </c>
      <c r="I333" s="12">
        <f t="shared" si="164"/>
        <v>64.289307292805177</v>
      </c>
      <c r="J333" s="12">
        <f t="shared" si="165"/>
        <v>567.21774904328822</v>
      </c>
      <c r="K333" s="13">
        <f t="shared" si="152"/>
        <v>25148.505168078784</v>
      </c>
      <c r="L333" s="15">
        <f t="shared" si="153"/>
        <v>0</v>
      </c>
      <c r="M333" s="3">
        <f t="shared" si="154"/>
        <v>9.0870755058283628</v>
      </c>
      <c r="N333" s="12">
        <f t="shared" si="155"/>
        <v>674.5664539671061</v>
      </c>
      <c r="O333" s="12">
        <f t="shared" si="166"/>
        <v>15.133137227050758</v>
      </c>
      <c r="P333" s="12">
        <f t="shared" si="167"/>
        <v>659.43331674005537</v>
      </c>
      <c r="Q333" s="13">
        <f t="shared" si="156"/>
        <v>5393.821574080248</v>
      </c>
      <c r="R333" s="14">
        <f t="shared" si="181"/>
        <v>1</v>
      </c>
      <c r="S333" s="2">
        <v>318</v>
      </c>
      <c r="T333" s="12">
        <f t="shared" si="168"/>
        <v>615.68206492481806</v>
      </c>
      <c r="U333" s="12">
        <f t="shared" si="169"/>
        <v>48.663005811412923</v>
      </c>
      <c r="V333" s="12">
        <f t="shared" si="170"/>
        <v>567.01905911340509</v>
      </c>
      <c r="W333" s="12">
        <f t="shared" si="157"/>
        <v>24822.375277275944</v>
      </c>
      <c r="X333" s="78">
        <f t="shared" si="158"/>
        <v>0</v>
      </c>
      <c r="Y333" s="12">
        <f t="shared" si="171"/>
        <v>576.27903664834503</v>
      </c>
      <c r="Z333" s="12">
        <f t="shared" si="172"/>
        <v>45.54862275034484</v>
      </c>
      <c r="AA333" s="12">
        <f t="shared" si="173"/>
        <v>530.73041389800017</v>
      </c>
      <c r="AB333" s="13">
        <f t="shared" si="174"/>
        <v>23233.768412368874</v>
      </c>
      <c r="AC333" s="15">
        <f t="shared" si="159"/>
        <v>0</v>
      </c>
      <c r="AD333" s="3">
        <f t="shared" si="175"/>
        <v>12.266304949522208</v>
      </c>
      <c r="AE333" s="12">
        <f t="shared" si="176"/>
        <v>615.68206492479067</v>
      </c>
      <c r="AF333" s="12">
        <f t="shared" si="177"/>
        <v>14.292579939446732</v>
      </c>
      <c r="AG333" s="12">
        <f t="shared" si="178"/>
        <v>601.38948498534398</v>
      </c>
      <c r="AH333" s="13">
        <f t="shared" si="160"/>
        <v>6855.6087442912121</v>
      </c>
      <c r="AI333" s="14">
        <f t="shared" si="182"/>
        <v>1</v>
      </c>
      <c r="AJ333" s="2">
        <f t="shared" si="161"/>
        <v>318</v>
      </c>
      <c r="AK333" s="12">
        <f t="shared" si="147"/>
        <v>-58.884389042302132</v>
      </c>
      <c r="AL333" s="12">
        <f t="shared" si="148"/>
        <v>-20.009876959083947</v>
      </c>
      <c r="AM333" s="12">
        <f t="shared" si="149"/>
        <v>-38.874512083218178</v>
      </c>
      <c r="AN333" s="12">
        <f t="shared" si="150"/>
        <v>-2040.8842597261828</v>
      </c>
      <c r="AO333" s="12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70"/>
    </row>
    <row r="334" spans="2:52" x14ac:dyDescent="0.45">
      <c r="B334" s="2">
        <v>319</v>
      </c>
      <c r="C334" s="12">
        <f t="shared" si="162"/>
        <v>674.5664539671202</v>
      </c>
      <c r="D334" s="12">
        <f t="shared" si="179"/>
        <v>67.158148842505312</v>
      </c>
      <c r="E334" s="12">
        <f t="shared" si="180"/>
        <v>607.40830512461491</v>
      </c>
      <c r="F334" s="12">
        <f t="shared" si="151"/>
        <v>26255.85123187751</v>
      </c>
      <c r="G334" s="1">
        <v>0</v>
      </c>
      <c r="H334" s="12">
        <f t="shared" si="163"/>
        <v>631.50705633609346</v>
      </c>
      <c r="I334" s="12">
        <f t="shared" si="164"/>
        <v>62.871262920196962</v>
      </c>
      <c r="J334" s="12">
        <f t="shared" si="165"/>
        <v>568.6357934158965</v>
      </c>
      <c r="K334" s="13">
        <f t="shared" si="152"/>
        <v>24579.869374662889</v>
      </c>
      <c r="L334" s="15">
        <f t="shared" si="153"/>
        <v>0</v>
      </c>
      <c r="M334" s="3">
        <f t="shared" si="154"/>
        <v>8.0870755058283486</v>
      </c>
      <c r="N334" s="12">
        <f t="shared" si="155"/>
        <v>674.56645396710712</v>
      </c>
      <c r="O334" s="12">
        <f t="shared" si="166"/>
        <v>13.484553935200621</v>
      </c>
      <c r="P334" s="12">
        <f t="shared" si="167"/>
        <v>661.08190003190646</v>
      </c>
      <c r="Q334" s="13">
        <f t="shared" si="156"/>
        <v>4732.7396740483418</v>
      </c>
      <c r="R334" s="14">
        <f t="shared" si="181"/>
        <v>1</v>
      </c>
      <c r="S334" s="2">
        <v>319</v>
      </c>
      <c r="T334" s="12">
        <f t="shared" si="168"/>
        <v>615.68206492481795</v>
      </c>
      <c r="U334" s="12">
        <f t="shared" si="169"/>
        <v>47.57621928144556</v>
      </c>
      <c r="V334" s="12">
        <f t="shared" si="170"/>
        <v>568.10584564337239</v>
      </c>
      <c r="W334" s="12">
        <f t="shared" si="157"/>
        <v>24254.269431632572</v>
      </c>
      <c r="X334" s="78">
        <f t="shared" si="158"/>
        <v>0</v>
      </c>
      <c r="Y334" s="12">
        <f t="shared" si="171"/>
        <v>576.27903664834491</v>
      </c>
      <c r="Z334" s="12">
        <f t="shared" si="172"/>
        <v>44.531389457040341</v>
      </c>
      <c r="AA334" s="12">
        <f t="shared" si="173"/>
        <v>531.74764719130462</v>
      </c>
      <c r="AB334" s="13">
        <f t="shared" si="174"/>
        <v>22702.020765177571</v>
      </c>
      <c r="AC334" s="15">
        <f t="shared" si="159"/>
        <v>0</v>
      </c>
      <c r="AD334" s="3">
        <f t="shared" si="175"/>
        <v>11.266304949522288</v>
      </c>
      <c r="AE334" s="12">
        <f t="shared" si="176"/>
        <v>615.68206492478635</v>
      </c>
      <c r="AF334" s="12">
        <f t="shared" si="177"/>
        <v>13.13991675989149</v>
      </c>
      <c r="AG334" s="12">
        <f t="shared" si="178"/>
        <v>602.54214816489491</v>
      </c>
      <c r="AH334" s="13">
        <f t="shared" si="160"/>
        <v>6253.0665961263176</v>
      </c>
      <c r="AI334" s="14">
        <f t="shared" si="182"/>
        <v>1</v>
      </c>
      <c r="AJ334" s="2">
        <f t="shared" si="161"/>
        <v>319</v>
      </c>
      <c r="AK334" s="12">
        <f t="shared" si="147"/>
        <v>-58.884389042302246</v>
      </c>
      <c r="AL334" s="12">
        <f t="shared" si="148"/>
        <v>-19.581929561059752</v>
      </c>
      <c r="AM334" s="12">
        <f t="shared" si="149"/>
        <v>-39.302459481242522</v>
      </c>
      <c r="AN334" s="12">
        <f t="shared" si="150"/>
        <v>-2001.5818002449378</v>
      </c>
      <c r="AO334" s="12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70"/>
    </row>
    <row r="335" spans="2:52" x14ac:dyDescent="0.45">
      <c r="B335" s="2">
        <v>320</v>
      </c>
      <c r="C335" s="12">
        <f t="shared" si="162"/>
        <v>674.56645396712008</v>
      </c>
      <c r="D335" s="12">
        <f t="shared" si="179"/>
        <v>65.639628079693779</v>
      </c>
      <c r="E335" s="12">
        <f t="shared" si="180"/>
        <v>608.92682588742628</v>
      </c>
      <c r="F335" s="12">
        <f t="shared" si="151"/>
        <v>25646.924405990085</v>
      </c>
      <c r="G335" s="1">
        <v>0</v>
      </c>
      <c r="H335" s="12">
        <f t="shared" si="163"/>
        <v>631.50705633609334</v>
      </c>
      <c r="I335" s="12">
        <f t="shared" si="164"/>
        <v>61.449673436657221</v>
      </c>
      <c r="J335" s="12">
        <f t="shared" si="165"/>
        <v>570.05738289943622</v>
      </c>
      <c r="K335" s="13">
        <f t="shared" si="152"/>
        <v>24009.811991763454</v>
      </c>
      <c r="L335" s="15">
        <f t="shared" si="153"/>
        <v>0</v>
      </c>
      <c r="M335" s="3">
        <f t="shared" si="154"/>
        <v>7.0870755058283548</v>
      </c>
      <c r="N335" s="12">
        <f t="shared" si="155"/>
        <v>674.56645396710655</v>
      </c>
      <c r="O335" s="12">
        <f t="shared" si="166"/>
        <v>11.831849185120856</v>
      </c>
      <c r="P335" s="12">
        <f t="shared" si="167"/>
        <v>662.73460478198569</v>
      </c>
      <c r="Q335" s="13">
        <f t="shared" si="156"/>
        <v>4070.0050692663563</v>
      </c>
      <c r="R335" s="14">
        <f t="shared" si="181"/>
        <v>1</v>
      </c>
      <c r="S335" s="2">
        <v>320</v>
      </c>
      <c r="T335" s="12">
        <f t="shared" si="168"/>
        <v>615.68206492481795</v>
      </c>
      <c r="U335" s="12">
        <f t="shared" si="169"/>
        <v>46.487349743962426</v>
      </c>
      <c r="V335" s="12">
        <f t="shared" si="170"/>
        <v>569.1947151808555</v>
      </c>
      <c r="W335" s="12">
        <f t="shared" si="157"/>
        <v>23685.074716451716</v>
      </c>
      <c r="X335" s="78">
        <f t="shared" si="158"/>
        <v>0</v>
      </c>
      <c r="Y335" s="12">
        <f t="shared" si="171"/>
        <v>576.27903664834503</v>
      </c>
      <c r="Z335" s="12">
        <f t="shared" si="172"/>
        <v>43.512206466590342</v>
      </c>
      <c r="AA335" s="12">
        <f t="shared" si="173"/>
        <v>532.76683018175481</v>
      </c>
      <c r="AB335" s="13">
        <f t="shared" si="174"/>
        <v>22169.253934995817</v>
      </c>
      <c r="AC335" s="15">
        <f t="shared" si="159"/>
        <v>0</v>
      </c>
      <c r="AD335" s="3">
        <f t="shared" si="175"/>
        <v>10.266304949522262</v>
      </c>
      <c r="AE335" s="12">
        <f t="shared" si="176"/>
        <v>615.68206492478794</v>
      </c>
      <c r="AF335" s="12">
        <f t="shared" si="177"/>
        <v>11.985044309242108</v>
      </c>
      <c r="AG335" s="12">
        <f t="shared" si="178"/>
        <v>603.69702061554585</v>
      </c>
      <c r="AH335" s="13">
        <f t="shared" si="160"/>
        <v>5649.3695755107719</v>
      </c>
      <c r="AI335" s="14">
        <f t="shared" si="182"/>
        <v>1</v>
      </c>
      <c r="AJ335" s="2">
        <f t="shared" si="161"/>
        <v>320</v>
      </c>
      <c r="AK335" s="12">
        <f t="shared" si="147"/>
        <v>-58.884389042302132</v>
      </c>
      <c r="AL335" s="12">
        <f t="shared" si="148"/>
        <v>-19.152278335731353</v>
      </c>
      <c r="AM335" s="12">
        <f t="shared" si="149"/>
        <v>-39.732110706570779</v>
      </c>
      <c r="AN335" s="12">
        <f t="shared" si="150"/>
        <v>-1961.8496895383687</v>
      </c>
      <c r="AO335" s="12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70"/>
    </row>
    <row r="336" spans="2:52" x14ac:dyDescent="0.45">
      <c r="B336" s="2">
        <v>321</v>
      </c>
      <c r="C336" s="12">
        <f t="shared" si="162"/>
        <v>674.5664539671202</v>
      </c>
      <c r="D336" s="12">
        <f t="shared" si="179"/>
        <v>64.117311014975229</v>
      </c>
      <c r="E336" s="12">
        <f t="shared" si="180"/>
        <v>610.44914295214494</v>
      </c>
      <c r="F336" s="12">
        <f t="shared" si="151"/>
        <v>25036.475263037941</v>
      </c>
      <c r="G336" s="1">
        <v>0</v>
      </c>
      <c r="H336" s="12">
        <f t="shared" si="163"/>
        <v>631.50705633609346</v>
      </c>
      <c r="I336" s="12">
        <f t="shared" si="164"/>
        <v>60.024529979408634</v>
      </c>
      <c r="J336" s="12">
        <f t="shared" si="165"/>
        <v>571.48252635668484</v>
      </c>
      <c r="K336" s="13">
        <f t="shared" si="152"/>
        <v>23438.329465406769</v>
      </c>
      <c r="L336" s="15">
        <f t="shared" si="153"/>
        <v>0</v>
      </c>
      <c r="M336" s="3">
        <f t="shared" si="154"/>
        <v>6.0870755058283308</v>
      </c>
      <c r="N336" s="12">
        <f t="shared" si="155"/>
        <v>674.56645396710906</v>
      </c>
      <c r="O336" s="12">
        <f t="shared" si="166"/>
        <v>10.175012673165892</v>
      </c>
      <c r="P336" s="12">
        <f t="shared" si="167"/>
        <v>664.39144129394322</v>
      </c>
      <c r="Q336" s="13">
        <f t="shared" si="156"/>
        <v>3405.6136279724133</v>
      </c>
      <c r="R336" s="14">
        <f t="shared" si="181"/>
        <v>1</v>
      </c>
      <c r="S336" s="2">
        <v>321</v>
      </c>
      <c r="T336" s="12">
        <f t="shared" si="168"/>
        <v>615.68206492481784</v>
      </c>
      <c r="U336" s="12">
        <f t="shared" si="169"/>
        <v>45.396393206532451</v>
      </c>
      <c r="V336" s="12">
        <f t="shared" si="170"/>
        <v>570.28567171828536</v>
      </c>
      <c r="W336" s="12">
        <f t="shared" si="157"/>
        <v>23114.789044733432</v>
      </c>
      <c r="X336" s="78">
        <f t="shared" si="158"/>
        <v>0</v>
      </c>
      <c r="Y336" s="12">
        <f t="shared" si="171"/>
        <v>576.27903664834491</v>
      </c>
      <c r="Z336" s="12">
        <f t="shared" si="172"/>
        <v>42.491070042075314</v>
      </c>
      <c r="AA336" s="12">
        <f t="shared" si="173"/>
        <v>533.78796660626972</v>
      </c>
      <c r="AB336" s="13">
        <f t="shared" si="174"/>
        <v>21635.465968389548</v>
      </c>
      <c r="AC336" s="15">
        <f t="shared" si="159"/>
        <v>0</v>
      </c>
      <c r="AD336" s="3">
        <f t="shared" si="175"/>
        <v>9.2663049495223042</v>
      </c>
      <c r="AE336" s="12">
        <f t="shared" si="176"/>
        <v>615.68206492478521</v>
      </c>
      <c r="AF336" s="12">
        <f t="shared" si="177"/>
        <v>10.827958353062312</v>
      </c>
      <c r="AG336" s="12">
        <f t="shared" si="178"/>
        <v>604.85410657172292</v>
      </c>
      <c r="AH336" s="13">
        <f t="shared" si="160"/>
        <v>5044.5154689390492</v>
      </c>
      <c r="AI336" s="14">
        <f t="shared" si="182"/>
        <v>1</v>
      </c>
      <c r="AJ336" s="2">
        <f t="shared" si="161"/>
        <v>321</v>
      </c>
      <c r="AK336" s="12">
        <f t="shared" ref="AK336:AK375" si="183">+T336-C336</f>
        <v>-58.884389042302359</v>
      </c>
      <c r="AL336" s="12">
        <f t="shared" ref="AL336:AL375" si="184">+U336-D336</f>
        <v>-18.720917808442778</v>
      </c>
      <c r="AM336" s="12">
        <f t="shared" ref="AM336:AM375" si="185">+V336-E336</f>
        <v>-40.163471233859582</v>
      </c>
      <c r="AN336" s="12">
        <f t="shared" ref="AN336:AN375" si="186">+W336-F336</f>
        <v>-1921.6862183045087</v>
      </c>
      <c r="AO336" s="12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70"/>
    </row>
    <row r="337" spans="2:52" x14ac:dyDescent="0.45">
      <c r="B337" s="2">
        <v>322</v>
      </c>
      <c r="C337" s="12">
        <f t="shared" si="162"/>
        <v>674.5664539671202</v>
      </c>
      <c r="D337" s="12">
        <f t="shared" si="179"/>
        <v>62.59118815759485</v>
      </c>
      <c r="E337" s="12">
        <f t="shared" si="180"/>
        <v>611.97526580952535</v>
      </c>
      <c r="F337" s="12">
        <f t="shared" ref="F337:F375" si="187">+F336-E337</f>
        <v>24424.499997228417</v>
      </c>
      <c r="G337" s="1">
        <v>0</v>
      </c>
      <c r="H337" s="12">
        <f t="shared" si="163"/>
        <v>631.50705633609357</v>
      </c>
      <c r="I337" s="12">
        <f t="shared" si="164"/>
        <v>58.595823663516924</v>
      </c>
      <c r="J337" s="12">
        <f t="shared" si="165"/>
        <v>572.9112326725766</v>
      </c>
      <c r="K337" s="13">
        <f t="shared" ref="K337:K375" si="188">+K336-J337-G337</f>
        <v>22865.418232734191</v>
      </c>
      <c r="L337" s="15">
        <f t="shared" ref="L337:L375" si="189">+G337</f>
        <v>0</v>
      </c>
      <c r="M337" s="3">
        <f t="shared" ref="M337:M375" si="190">+(IF(ISERROR(NPER($E$3/12,-C337,Q336)),0,NPER($E$3/12,-C337,Q336)))</f>
        <v>5.087075505828345</v>
      </c>
      <c r="N337" s="12">
        <f t="shared" ref="N337:N375" si="191">+O337+P337</f>
        <v>674.56645396710735</v>
      </c>
      <c r="O337" s="12">
        <f t="shared" si="166"/>
        <v>8.514034069931034</v>
      </c>
      <c r="P337" s="12">
        <f t="shared" si="167"/>
        <v>666.05241989717626</v>
      </c>
      <c r="Q337" s="13">
        <f t="shared" ref="Q337:Q375" si="192">Q336-P337-L337</f>
        <v>2739.5612080752371</v>
      </c>
      <c r="R337" s="14">
        <f t="shared" si="181"/>
        <v>1</v>
      </c>
      <c r="S337" s="2">
        <v>322</v>
      </c>
      <c r="T337" s="12">
        <f t="shared" si="168"/>
        <v>615.68206492481795</v>
      </c>
      <c r="U337" s="12">
        <f t="shared" si="169"/>
        <v>44.303345669072407</v>
      </c>
      <c r="V337" s="12">
        <f t="shared" si="170"/>
        <v>571.37871925574552</v>
      </c>
      <c r="W337" s="12">
        <f t="shared" ref="W337:W375" si="193">+W336-V337</f>
        <v>22543.410325477686</v>
      </c>
      <c r="X337" s="78">
        <f t="shared" ref="X337:X375" si="194">+G337</f>
        <v>0</v>
      </c>
      <c r="Y337" s="12">
        <f t="shared" si="171"/>
        <v>576.27903664834503</v>
      </c>
      <c r="Z337" s="12">
        <f t="shared" si="172"/>
        <v>41.467976439413299</v>
      </c>
      <c r="AA337" s="12">
        <f t="shared" si="173"/>
        <v>534.81106020893174</v>
      </c>
      <c r="AB337" s="13">
        <f t="shared" si="174"/>
        <v>21100.654908180615</v>
      </c>
      <c r="AC337" s="15">
        <f t="shared" ref="AC337:AC375" si="195">+X337</f>
        <v>0</v>
      </c>
      <c r="AD337" s="3">
        <f t="shared" si="175"/>
        <v>8.2663049495222864</v>
      </c>
      <c r="AE337" s="12">
        <f t="shared" si="176"/>
        <v>615.68206492478646</v>
      </c>
      <c r="AF337" s="12">
        <f t="shared" si="177"/>
        <v>9.6686546487998442</v>
      </c>
      <c r="AG337" s="12">
        <f t="shared" si="178"/>
        <v>606.01341027598664</v>
      </c>
      <c r="AH337" s="13">
        <f t="shared" ref="AH337:AH375" si="196">AH336-AG337-AC337</f>
        <v>4438.5020586630626</v>
      </c>
      <c r="AI337" s="14">
        <f t="shared" si="182"/>
        <v>1</v>
      </c>
      <c r="AJ337" s="2">
        <f t="shared" ref="AJ337:AJ375" si="197">+S337</f>
        <v>322</v>
      </c>
      <c r="AK337" s="12">
        <f t="shared" si="183"/>
        <v>-58.884389042302246</v>
      </c>
      <c r="AL337" s="12">
        <f t="shared" si="184"/>
        <v>-18.287842488522443</v>
      </c>
      <c r="AM337" s="12">
        <f t="shared" si="185"/>
        <v>-40.596546553779831</v>
      </c>
      <c r="AN337" s="12">
        <f t="shared" si="186"/>
        <v>-1881.0896717507312</v>
      </c>
      <c r="AO337" s="12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70"/>
    </row>
    <row r="338" spans="2:52" x14ac:dyDescent="0.45">
      <c r="B338" s="2">
        <v>323</v>
      </c>
      <c r="C338" s="12">
        <f t="shared" ref="C338:C375" si="198">IF(ISERROR(-PMT($E$3/12,$D$3-B337,F337)),0,-PMT($E$3/12,$D$3-B337,F337))</f>
        <v>674.5664539671202</v>
      </c>
      <c r="D338" s="12">
        <f t="shared" si="179"/>
        <v>61.061249993071044</v>
      </c>
      <c r="E338" s="12">
        <f t="shared" si="180"/>
        <v>613.5052039740491</v>
      </c>
      <c r="F338" s="12">
        <f t="shared" si="187"/>
        <v>23810.994793254369</v>
      </c>
      <c r="G338" s="1">
        <v>0</v>
      </c>
      <c r="H338" s="12">
        <f t="shared" ref="H338:H375" si="199">IF(ISERROR(-PMT($E$3/12,$D$3-B337,K337)),0,-PMT($E$3/12,$D$3-B337,K337))</f>
        <v>631.50705633609334</v>
      </c>
      <c r="I338" s="12">
        <f t="shared" ref="I338:I375" si="200">IF(ISERROR(-IPMT($E$3/12,B338-B337,$D$3-B337,K337)),0,-IPMT($E$3/12,B338-B337,$D$3-B337,K337))</f>
        <v>57.163545581835479</v>
      </c>
      <c r="J338" s="12">
        <f t="shared" ref="J338:J375" si="201">IF(ISERROR(-PPMT($E$3/12,B338-B337,$D$3-B337,K337)),0,-PPMT($E$3/12,B338-B337,$D$3-B337,K337))</f>
        <v>574.34351075425786</v>
      </c>
      <c r="K338" s="13">
        <f t="shared" si="188"/>
        <v>22291.074721979934</v>
      </c>
      <c r="L338" s="15">
        <f t="shared" si="189"/>
        <v>0</v>
      </c>
      <c r="M338" s="3">
        <f t="shared" si="190"/>
        <v>4.0870755058283512</v>
      </c>
      <c r="N338" s="12">
        <f t="shared" si="191"/>
        <v>674.56645396710644</v>
      </c>
      <c r="O338" s="12">
        <f t="shared" ref="O338:O375" si="202">IF(ISERROR(-IPMT($E$3/12,B338-B337,M338,Q337)),0,-IPMT($E$3/12,B338-B337,$D$3-B337,Q337))*R338</f>
        <v>6.8489030201880929</v>
      </c>
      <c r="P338" s="12">
        <f t="shared" ref="P338:P375" si="203">IF(ISERROR(-PPMT($E$3/12,B338-B337,M338,Q337)),0,-PPMT($E$3/12,B338-B337,M338,Q337))*R338</f>
        <v>667.71755094691832</v>
      </c>
      <c r="Q338" s="13">
        <f t="shared" si="192"/>
        <v>2071.8436571283187</v>
      </c>
      <c r="R338" s="14">
        <f t="shared" si="181"/>
        <v>1</v>
      </c>
      <c r="S338" s="2">
        <v>323</v>
      </c>
      <c r="T338" s="12">
        <f t="shared" ref="T338:T374" si="204">IF(ISERROR(-PMT($V$3/12,$U$3-S337,W337)),0,-PMT($V$3/12,$U$3-S337,W337))</f>
        <v>615.68206492481795</v>
      </c>
      <c r="U338" s="12">
        <f t="shared" ref="U338:U374" si="205">IF(ISERROR(-IPMT($V$3/12,S338-S337,$U$3-S337,W337)),0,-IPMT($V$3/12,S338-S337,$U$3-S337,W337))</f>
        <v>43.208203123832227</v>
      </c>
      <c r="V338" s="12">
        <f t="shared" ref="V338:V374" si="206">IF(ISERROR(-PPMT($V$3/12,S338-S337,$U$3-S337,W337)),0,-PPMT($V$3/12,S338-S337,$U$3-S337,W337))</f>
        <v>572.47386180098579</v>
      </c>
      <c r="W338" s="12">
        <f t="shared" si="193"/>
        <v>21970.936463676699</v>
      </c>
      <c r="X338" s="78">
        <f t="shared" si="194"/>
        <v>0</v>
      </c>
      <c r="Y338" s="12">
        <f t="shared" ref="Y338:Y374" si="207">IF(ISERROR(-PMT($V$3/12,$U$3-S337,AB337)),0,-PMT($V$3/12,$U$3-S337,AB337))</f>
        <v>576.27903664834503</v>
      </c>
      <c r="Z338" s="12">
        <f t="shared" ref="Z338:Z374" si="208">IF(ISERROR(-IPMT($V$3/12,S338-S337,$U$3-S337,AB337)),0,-IPMT($V$3/12,S338-S337,$U$3-S337,AB337))</f>
        <v>40.442921907346175</v>
      </c>
      <c r="AA338" s="12">
        <f t="shared" ref="AA338:AA374" si="209">IF(ISERROR(-PPMT($V$3/12,S338-S337,$U$3-S337,AB337)),0,-PPMT($V$3/12,S338-S337,$U$3-S337,AB337))</f>
        <v>535.83611474099882</v>
      </c>
      <c r="AB338" s="13">
        <f t="shared" ref="AB338:AB375" si="210">+AB337-AA338-X338</f>
        <v>20564.818793439616</v>
      </c>
      <c r="AC338" s="15">
        <f t="shared" si="195"/>
        <v>0</v>
      </c>
      <c r="AD338" s="3">
        <f t="shared" ref="AD338:AD374" si="211">+(IF(ISERROR(NPER($V$3/12,-T338,AH337)),0,NPER($V$3/12,-T338,AH337)))</f>
        <v>7.2663049495222518</v>
      </c>
      <c r="AE338" s="12">
        <f t="shared" ref="AE338:AE375" si="212">+AF338+AG338</f>
        <v>615.68206492478953</v>
      </c>
      <c r="AF338" s="12">
        <f t="shared" ref="AF338:AF374" si="213">IF(ISERROR(-IPMT($V$3/12,S338-S337,AD338,AH337)),0,-IPMT($V$3/12,S338-S337,$U$3-S337,AH337))*AI338</f>
        <v>8.5071289457708694</v>
      </c>
      <c r="AG338" s="12">
        <f t="shared" ref="AG338:AG374" si="214">IF(ISERROR(-PPMT($V$3/12,S338-S337,AD338,AH337)),0,-PPMT($V$3/12,S338-S337,AD338,AH337))*AI338</f>
        <v>607.17493597901864</v>
      </c>
      <c r="AH338" s="13">
        <f t="shared" si="196"/>
        <v>3831.3271226840438</v>
      </c>
      <c r="AI338" s="14">
        <f t="shared" si="182"/>
        <v>1</v>
      </c>
      <c r="AJ338" s="2">
        <f t="shared" si="197"/>
        <v>323</v>
      </c>
      <c r="AK338" s="12">
        <f t="shared" si="183"/>
        <v>-58.884389042302246</v>
      </c>
      <c r="AL338" s="12">
        <f t="shared" si="184"/>
        <v>-17.853046869238817</v>
      </c>
      <c r="AM338" s="12">
        <f t="shared" si="185"/>
        <v>-41.031342173063308</v>
      </c>
      <c r="AN338" s="12">
        <f t="shared" si="186"/>
        <v>-1840.0583295776705</v>
      </c>
      <c r="AO338" s="12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70"/>
    </row>
    <row r="339" spans="2:52" x14ac:dyDescent="0.45">
      <c r="B339" s="2">
        <v>324</v>
      </c>
      <c r="C339" s="12">
        <f t="shared" si="198"/>
        <v>674.5664539671202</v>
      </c>
      <c r="D339" s="12">
        <f t="shared" si="179"/>
        <v>59.527486983135923</v>
      </c>
      <c r="E339" s="12">
        <f t="shared" si="180"/>
        <v>615.03896698398421</v>
      </c>
      <c r="F339" s="12">
        <f t="shared" si="187"/>
        <v>23195.955826270387</v>
      </c>
      <c r="G339" s="1">
        <v>0</v>
      </c>
      <c r="H339" s="12">
        <f t="shared" si="199"/>
        <v>631.50705633609346</v>
      </c>
      <c r="I339" s="12">
        <f t="shared" si="200"/>
        <v>55.727686804949833</v>
      </c>
      <c r="J339" s="12">
        <f t="shared" si="201"/>
        <v>575.77936953114363</v>
      </c>
      <c r="K339" s="13">
        <f t="shared" si="188"/>
        <v>21715.295352448789</v>
      </c>
      <c r="L339" s="15">
        <f t="shared" si="189"/>
        <v>0</v>
      </c>
      <c r="M339" s="3">
        <f t="shared" si="190"/>
        <v>3.0870755058283801</v>
      </c>
      <c r="N339" s="12">
        <f t="shared" si="191"/>
        <v>674.56645396710007</v>
      </c>
      <c r="O339" s="12">
        <f t="shared" si="202"/>
        <v>5.1796091428207971</v>
      </c>
      <c r="P339" s="12">
        <f t="shared" si="203"/>
        <v>669.38684482427925</v>
      </c>
      <c r="Q339" s="13">
        <f t="shared" si="192"/>
        <v>1402.4568123040394</v>
      </c>
      <c r="R339" s="14">
        <f t="shared" si="181"/>
        <v>1</v>
      </c>
      <c r="S339" s="2">
        <v>324</v>
      </c>
      <c r="T339" s="12">
        <f t="shared" si="204"/>
        <v>615.68206492481784</v>
      </c>
      <c r="U339" s="12">
        <f t="shared" si="205"/>
        <v>42.110961555380335</v>
      </c>
      <c r="V339" s="12">
        <f t="shared" si="206"/>
        <v>573.57110336943754</v>
      </c>
      <c r="W339" s="12">
        <f t="shared" si="193"/>
        <v>21397.36536030726</v>
      </c>
      <c r="X339" s="78">
        <f t="shared" si="194"/>
        <v>0</v>
      </c>
      <c r="Y339" s="12">
        <f t="shared" si="207"/>
        <v>576.27903664834491</v>
      </c>
      <c r="Z339" s="12">
        <f t="shared" si="208"/>
        <v>39.41590268742592</v>
      </c>
      <c r="AA339" s="12">
        <f t="shared" si="209"/>
        <v>536.86313396091907</v>
      </c>
      <c r="AB339" s="13">
        <f t="shared" si="210"/>
        <v>20027.955659478695</v>
      </c>
      <c r="AC339" s="15">
        <f t="shared" si="195"/>
        <v>0</v>
      </c>
      <c r="AD339" s="3">
        <f t="shared" si="211"/>
        <v>6.2663049495222838</v>
      </c>
      <c r="AE339" s="12">
        <f t="shared" si="212"/>
        <v>615.68206492478635</v>
      </c>
      <c r="AF339" s="12">
        <f t="shared" si="213"/>
        <v>7.3433769851444168</v>
      </c>
      <c r="AG339" s="12">
        <f t="shared" si="214"/>
        <v>608.33868793964189</v>
      </c>
      <c r="AH339" s="13">
        <f t="shared" si="196"/>
        <v>3222.9884347444022</v>
      </c>
      <c r="AI339" s="14">
        <f t="shared" si="182"/>
        <v>1</v>
      </c>
      <c r="AJ339" s="2">
        <f t="shared" si="197"/>
        <v>324</v>
      </c>
      <c r="AK339" s="12">
        <f t="shared" si="183"/>
        <v>-58.884389042302359</v>
      </c>
      <c r="AL339" s="12">
        <f t="shared" si="184"/>
        <v>-17.416525427755587</v>
      </c>
      <c r="AM339" s="12">
        <f t="shared" si="185"/>
        <v>-41.467863614546673</v>
      </c>
      <c r="AN339" s="12">
        <f t="shared" si="186"/>
        <v>-1798.5904659631269</v>
      </c>
      <c r="AO339" s="12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70"/>
    </row>
    <row r="340" spans="2:52" x14ac:dyDescent="0.45">
      <c r="B340" s="2">
        <v>325</v>
      </c>
      <c r="C340" s="12">
        <f t="shared" si="198"/>
        <v>674.56645396712031</v>
      </c>
      <c r="D340" s="12">
        <f t="shared" ref="D340:D375" si="215">IF(ISERROR(-IPMT($E$3/12,B340-B339,$D$3-B339,F339)),0,-IPMT($E$3/12,B340-B339,$D$3-B339,F339))</f>
        <v>57.989889565675959</v>
      </c>
      <c r="E340" s="12">
        <f t="shared" ref="E340:E375" si="216">IF(ISERROR(-PPMT($E$3/12,B340-B339,$D$3-B339,F339)),0,-PPMT($E$3/12,B340-B339,$D$3-B339,F339))</f>
        <v>616.57656440144433</v>
      </c>
      <c r="F340" s="12">
        <f t="shared" si="187"/>
        <v>22579.379261868944</v>
      </c>
      <c r="G340" s="1">
        <v>0</v>
      </c>
      <c r="H340" s="12">
        <f t="shared" si="199"/>
        <v>631.50705633609357</v>
      </c>
      <c r="I340" s="12">
        <f t="shared" si="200"/>
        <v>54.288238381121971</v>
      </c>
      <c r="J340" s="12">
        <f t="shared" si="201"/>
        <v>577.21881795497154</v>
      </c>
      <c r="K340" s="13">
        <f t="shared" si="188"/>
        <v>21138.076534493819</v>
      </c>
      <c r="L340" s="15">
        <f t="shared" si="189"/>
        <v>0</v>
      </c>
      <c r="M340" s="3">
        <f t="shared" si="190"/>
        <v>2.0870755058283734</v>
      </c>
      <c r="N340" s="12">
        <f t="shared" si="191"/>
        <v>674.56645396710212</v>
      </c>
      <c r="O340" s="12">
        <f t="shared" si="202"/>
        <v>3.5061420307600986</v>
      </c>
      <c r="P340" s="12">
        <f t="shared" si="203"/>
        <v>671.06031193634203</v>
      </c>
      <c r="Q340" s="13">
        <f t="shared" si="192"/>
        <v>731.3965003676974</v>
      </c>
      <c r="R340" s="14">
        <f t="shared" si="181"/>
        <v>1</v>
      </c>
      <c r="S340" s="2">
        <v>325</v>
      </c>
      <c r="T340" s="12">
        <f t="shared" si="204"/>
        <v>615.68206492481784</v>
      </c>
      <c r="U340" s="12">
        <f t="shared" si="205"/>
        <v>41.011616940588915</v>
      </c>
      <c r="V340" s="12">
        <f t="shared" si="206"/>
        <v>574.67044798422887</v>
      </c>
      <c r="W340" s="12">
        <f t="shared" si="193"/>
        <v>20822.69491232303</v>
      </c>
      <c r="X340" s="78">
        <f t="shared" si="194"/>
        <v>0</v>
      </c>
      <c r="Y340" s="12">
        <f t="shared" si="207"/>
        <v>576.27903664834491</v>
      </c>
      <c r="Z340" s="12">
        <f t="shared" si="208"/>
        <v>38.386915014000834</v>
      </c>
      <c r="AA340" s="12">
        <f t="shared" si="209"/>
        <v>537.89212163434422</v>
      </c>
      <c r="AB340" s="13">
        <f t="shared" si="210"/>
        <v>19490.063537844351</v>
      </c>
      <c r="AC340" s="15">
        <f t="shared" si="195"/>
        <v>0</v>
      </c>
      <c r="AD340" s="3">
        <f t="shared" si="211"/>
        <v>5.2663049495222429</v>
      </c>
      <c r="AE340" s="12">
        <f t="shared" si="212"/>
        <v>615.68206492479112</v>
      </c>
      <c r="AF340" s="12">
        <f t="shared" si="213"/>
        <v>6.1773944999267707</v>
      </c>
      <c r="AG340" s="12">
        <f t="shared" si="214"/>
        <v>609.50467042486434</v>
      </c>
      <c r="AH340" s="13">
        <f t="shared" si="196"/>
        <v>2613.4837643195378</v>
      </c>
      <c r="AI340" s="14">
        <f t="shared" si="182"/>
        <v>1</v>
      </c>
      <c r="AJ340" s="2">
        <f t="shared" si="197"/>
        <v>325</v>
      </c>
      <c r="AK340" s="12">
        <f t="shared" si="183"/>
        <v>-58.884389042302473</v>
      </c>
      <c r="AL340" s="12">
        <f t="shared" si="184"/>
        <v>-16.978272625087044</v>
      </c>
      <c r="AM340" s="12">
        <f t="shared" si="185"/>
        <v>-41.906116417215458</v>
      </c>
      <c r="AN340" s="12">
        <f t="shared" si="186"/>
        <v>-1756.6843495459143</v>
      </c>
      <c r="AO340" s="12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70"/>
    </row>
    <row r="341" spans="2:52" x14ac:dyDescent="0.45">
      <c r="B341" s="2">
        <v>326</v>
      </c>
      <c r="C341" s="12">
        <f t="shared" si="198"/>
        <v>674.56645396712031</v>
      </c>
      <c r="D341" s="12">
        <f t="shared" si="215"/>
        <v>56.448448154672363</v>
      </c>
      <c r="E341" s="12">
        <f t="shared" si="216"/>
        <v>618.11800581244802</v>
      </c>
      <c r="F341" s="12">
        <f t="shared" si="187"/>
        <v>21961.261256056496</v>
      </c>
      <c r="G341" s="1">
        <v>0</v>
      </c>
      <c r="H341" s="12">
        <f t="shared" si="199"/>
        <v>631.50705633609346</v>
      </c>
      <c r="I341" s="12">
        <f t="shared" si="200"/>
        <v>52.845191336234549</v>
      </c>
      <c r="J341" s="12">
        <f t="shared" si="201"/>
        <v>578.66186499985895</v>
      </c>
      <c r="K341" s="13">
        <f t="shared" si="188"/>
        <v>20559.414669493959</v>
      </c>
      <c r="L341" s="15">
        <f t="shared" si="189"/>
        <v>0</v>
      </c>
      <c r="M341" s="3">
        <f t="shared" si="190"/>
        <v>1.0870755058283594</v>
      </c>
      <c r="N341" s="12">
        <f t="shared" si="191"/>
        <v>674.5664539671111</v>
      </c>
      <c r="O341" s="12">
        <f t="shared" si="202"/>
        <v>1.8284912509192435</v>
      </c>
      <c r="P341" s="12">
        <f t="shared" si="203"/>
        <v>672.73796271619187</v>
      </c>
      <c r="Q341" s="13">
        <f t="shared" si="192"/>
        <v>58.658537651505526</v>
      </c>
      <c r="R341" s="14">
        <f t="shared" si="181"/>
        <v>1</v>
      </c>
      <c r="S341" s="2">
        <v>326</v>
      </c>
      <c r="T341" s="12">
        <f t="shared" si="204"/>
        <v>615.68206492481784</v>
      </c>
      <c r="U341" s="12">
        <f t="shared" si="205"/>
        <v>39.910165248619137</v>
      </c>
      <c r="V341" s="12">
        <f t="shared" si="206"/>
        <v>575.7718996761987</v>
      </c>
      <c r="W341" s="12">
        <f t="shared" si="193"/>
        <v>20246.923012646832</v>
      </c>
      <c r="X341" s="78">
        <f t="shared" si="194"/>
        <v>0</v>
      </c>
      <c r="Y341" s="12">
        <f t="shared" si="207"/>
        <v>576.27903664834503</v>
      </c>
      <c r="Z341" s="12">
        <f t="shared" si="208"/>
        <v>37.35595511420167</v>
      </c>
      <c r="AA341" s="12">
        <f t="shared" si="209"/>
        <v>538.92308153414342</v>
      </c>
      <c r="AB341" s="13">
        <f t="shared" si="210"/>
        <v>18951.140456310208</v>
      </c>
      <c r="AC341" s="15">
        <f t="shared" si="195"/>
        <v>0</v>
      </c>
      <c r="AD341" s="3">
        <f t="shared" si="211"/>
        <v>4.2663049495222758</v>
      </c>
      <c r="AE341" s="12">
        <f t="shared" si="212"/>
        <v>615.68206492478646</v>
      </c>
      <c r="AF341" s="12">
        <f t="shared" si="213"/>
        <v>5.0091772149457805</v>
      </c>
      <c r="AG341" s="12">
        <f t="shared" si="214"/>
        <v>610.67288770984067</v>
      </c>
      <c r="AH341" s="13">
        <f t="shared" si="196"/>
        <v>2002.8108766096971</v>
      </c>
      <c r="AI341" s="14">
        <f t="shared" si="182"/>
        <v>1</v>
      </c>
      <c r="AJ341" s="2">
        <f t="shared" si="197"/>
        <v>326</v>
      </c>
      <c r="AK341" s="12">
        <f t="shared" si="183"/>
        <v>-58.884389042302473</v>
      </c>
      <c r="AL341" s="12">
        <f t="shared" si="184"/>
        <v>-16.538282906053226</v>
      </c>
      <c r="AM341" s="12">
        <f t="shared" si="185"/>
        <v>-42.346106136249318</v>
      </c>
      <c r="AN341" s="12">
        <f t="shared" si="186"/>
        <v>-1714.3382434096638</v>
      </c>
      <c r="AO341" s="12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70"/>
    </row>
    <row r="342" spans="2:52" x14ac:dyDescent="0.45">
      <c r="B342" s="2">
        <v>327</v>
      </c>
      <c r="C342" s="12">
        <f t="shared" si="198"/>
        <v>674.56645396712031</v>
      </c>
      <c r="D342" s="12">
        <f t="shared" si="215"/>
        <v>54.903153140141242</v>
      </c>
      <c r="E342" s="12">
        <f t="shared" si="216"/>
        <v>619.66330082697914</v>
      </c>
      <c r="F342" s="12">
        <f t="shared" si="187"/>
        <v>21341.597955229518</v>
      </c>
      <c r="G342" s="1">
        <v>0</v>
      </c>
      <c r="H342" s="12">
        <f t="shared" si="199"/>
        <v>631.50705633609334</v>
      </c>
      <c r="I342" s="12">
        <f t="shared" si="200"/>
        <v>51.398536673734895</v>
      </c>
      <c r="J342" s="12">
        <f t="shared" si="201"/>
        <v>580.1085196623585</v>
      </c>
      <c r="K342" s="13">
        <f t="shared" si="188"/>
        <v>19979.306149831602</v>
      </c>
      <c r="L342" s="15">
        <f t="shared" si="189"/>
        <v>0</v>
      </c>
      <c r="M342" s="3">
        <f t="shared" si="190"/>
        <v>8.7075505828356173E-2</v>
      </c>
      <c r="N342" s="12">
        <f t="shared" si="191"/>
        <v>58.738215194028911</v>
      </c>
      <c r="O342" s="12">
        <f t="shared" si="202"/>
        <v>1.2769304592891299E-2</v>
      </c>
      <c r="P342" s="12">
        <f t="shared" si="203"/>
        <v>58.725445889436017</v>
      </c>
      <c r="Q342" s="13">
        <f t="shared" si="192"/>
        <v>-6.6908237930491055E-2</v>
      </c>
      <c r="R342" s="14">
        <f t="shared" si="181"/>
        <v>8.7075505828356173E-2</v>
      </c>
      <c r="S342" s="2">
        <v>327</v>
      </c>
      <c r="T342" s="12">
        <f t="shared" si="204"/>
        <v>615.68206492481784</v>
      </c>
      <c r="U342" s="12">
        <f t="shared" si="205"/>
        <v>38.806602440906424</v>
      </c>
      <c r="V342" s="12">
        <f t="shared" si="206"/>
        <v>576.87546248391141</v>
      </c>
      <c r="W342" s="12">
        <f t="shared" si="193"/>
        <v>19670.047550162919</v>
      </c>
      <c r="X342" s="78">
        <f t="shared" si="194"/>
        <v>0</v>
      </c>
      <c r="Y342" s="12">
        <f t="shared" si="207"/>
        <v>576.27903664834503</v>
      </c>
      <c r="Z342" s="12">
        <f t="shared" si="208"/>
        <v>36.323019207927906</v>
      </c>
      <c r="AA342" s="12">
        <f t="shared" si="209"/>
        <v>539.9560174404171</v>
      </c>
      <c r="AB342" s="13">
        <f t="shared" si="210"/>
        <v>18411.18443886979</v>
      </c>
      <c r="AC342" s="15">
        <f t="shared" si="195"/>
        <v>0</v>
      </c>
      <c r="AD342" s="3">
        <f t="shared" si="211"/>
        <v>3.2663049495222678</v>
      </c>
      <c r="AE342" s="12">
        <f t="shared" si="212"/>
        <v>615.68206492478782</v>
      </c>
      <c r="AF342" s="12">
        <f t="shared" si="213"/>
        <v>3.8387208468352525</v>
      </c>
      <c r="AG342" s="12">
        <f t="shared" si="214"/>
        <v>611.84334407795257</v>
      </c>
      <c r="AH342" s="13">
        <f t="shared" si="196"/>
        <v>1390.9675325317444</v>
      </c>
      <c r="AI342" s="14">
        <f t="shared" si="182"/>
        <v>1</v>
      </c>
      <c r="AJ342" s="2">
        <f t="shared" si="197"/>
        <v>327</v>
      </c>
      <c r="AK342" s="12">
        <f t="shared" si="183"/>
        <v>-58.884389042302473</v>
      </c>
      <c r="AL342" s="12">
        <f t="shared" si="184"/>
        <v>-16.096550699234818</v>
      </c>
      <c r="AM342" s="12">
        <f t="shared" si="185"/>
        <v>-42.787838343067733</v>
      </c>
      <c r="AN342" s="12">
        <f t="shared" si="186"/>
        <v>-1671.5504050665986</v>
      </c>
      <c r="AO342" s="12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70"/>
    </row>
    <row r="343" spans="2:52" x14ac:dyDescent="0.45">
      <c r="B343" s="2">
        <v>328</v>
      </c>
      <c r="C343" s="12">
        <f t="shared" si="198"/>
        <v>674.56645396712054</v>
      </c>
      <c r="D343" s="12">
        <f t="shared" si="215"/>
        <v>53.353994888073792</v>
      </c>
      <c r="E343" s="12">
        <f t="shared" si="216"/>
        <v>621.21245907904665</v>
      </c>
      <c r="F343" s="12">
        <f t="shared" si="187"/>
        <v>20720.385496150469</v>
      </c>
      <c r="G343" s="1">
        <v>0</v>
      </c>
      <c r="H343" s="12">
        <f t="shared" si="199"/>
        <v>631.50705633609357</v>
      </c>
      <c r="I343" s="12">
        <f t="shared" si="200"/>
        <v>49.948265374579009</v>
      </c>
      <c r="J343" s="12">
        <f t="shared" si="201"/>
        <v>581.55879096151455</v>
      </c>
      <c r="K343" s="13">
        <f t="shared" si="188"/>
        <v>19397.747358870089</v>
      </c>
      <c r="L343" s="15">
        <f t="shared" si="189"/>
        <v>0</v>
      </c>
      <c r="M343" s="3">
        <f t="shared" si="190"/>
        <v>-9.9310942190945187E-5</v>
      </c>
      <c r="N343" s="12">
        <f t="shared" si="191"/>
        <v>0</v>
      </c>
      <c r="O343" s="12">
        <f t="shared" si="202"/>
        <v>0</v>
      </c>
      <c r="P343" s="12">
        <f t="shared" si="203"/>
        <v>0</v>
      </c>
      <c r="Q343" s="13">
        <f t="shared" si="192"/>
        <v>-6.6908237930491055E-2</v>
      </c>
      <c r="R343" s="14">
        <f t="shared" si="181"/>
        <v>-9.9310942190945187E-5</v>
      </c>
      <c r="S343" s="2">
        <v>328</v>
      </c>
      <c r="T343" s="12">
        <f t="shared" si="204"/>
        <v>615.68206492481772</v>
      </c>
      <c r="U343" s="12">
        <f t="shared" si="205"/>
        <v>37.700924471145591</v>
      </c>
      <c r="V343" s="12">
        <f t="shared" si="206"/>
        <v>577.9811404536722</v>
      </c>
      <c r="W343" s="12">
        <f t="shared" si="193"/>
        <v>19092.066409709245</v>
      </c>
      <c r="X343" s="78">
        <f t="shared" si="194"/>
        <v>0</v>
      </c>
      <c r="Y343" s="12">
        <f t="shared" si="207"/>
        <v>576.27903664834491</v>
      </c>
      <c r="Z343" s="12">
        <f t="shared" si="208"/>
        <v>35.28810350783376</v>
      </c>
      <c r="AA343" s="12">
        <f t="shared" si="209"/>
        <v>540.99093314051129</v>
      </c>
      <c r="AB343" s="13">
        <f t="shared" si="210"/>
        <v>17870.193505729279</v>
      </c>
      <c r="AC343" s="15">
        <f t="shared" si="195"/>
        <v>0</v>
      </c>
      <c r="AD343" s="3">
        <f t="shared" si="211"/>
        <v>2.2663049495222984</v>
      </c>
      <c r="AE343" s="12">
        <f t="shared" si="212"/>
        <v>615.68206492477952</v>
      </c>
      <c r="AF343" s="12">
        <f t="shared" si="213"/>
        <v>2.6660211040191766</v>
      </c>
      <c r="AG343" s="12">
        <f t="shared" si="214"/>
        <v>613.01604382076039</v>
      </c>
      <c r="AH343" s="13">
        <f t="shared" si="196"/>
        <v>777.95148871098399</v>
      </c>
      <c r="AI343" s="14">
        <f t="shared" si="182"/>
        <v>1</v>
      </c>
      <c r="AJ343" s="2">
        <f t="shared" si="197"/>
        <v>328</v>
      </c>
      <c r="AK343" s="12">
        <f t="shared" si="183"/>
        <v>-58.884389042302814</v>
      </c>
      <c r="AL343" s="12">
        <f t="shared" si="184"/>
        <v>-15.653070416928202</v>
      </c>
      <c r="AM343" s="12">
        <f t="shared" si="185"/>
        <v>-43.231318625374456</v>
      </c>
      <c r="AN343" s="12">
        <f t="shared" si="186"/>
        <v>-1628.3190864412245</v>
      </c>
      <c r="AO343" s="12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70"/>
    </row>
    <row r="344" spans="2:52" x14ac:dyDescent="0.45">
      <c r="B344" s="2">
        <v>329</v>
      </c>
      <c r="C344" s="12">
        <f t="shared" si="198"/>
        <v>674.56645396712031</v>
      </c>
      <c r="D344" s="12">
        <f t="shared" si="215"/>
        <v>51.800963740376176</v>
      </c>
      <c r="E344" s="12">
        <f t="shared" si="216"/>
        <v>622.76549022674419</v>
      </c>
      <c r="F344" s="12">
        <f t="shared" si="187"/>
        <v>20097.620005923724</v>
      </c>
      <c r="G344" s="1">
        <v>0</v>
      </c>
      <c r="H344" s="12">
        <f t="shared" si="199"/>
        <v>631.50705633609357</v>
      </c>
      <c r="I344" s="12">
        <f t="shared" si="200"/>
        <v>48.494368397175222</v>
      </c>
      <c r="J344" s="12">
        <f t="shared" si="201"/>
        <v>583.01268793891836</v>
      </c>
      <c r="K344" s="13">
        <f t="shared" si="188"/>
        <v>18814.734670931171</v>
      </c>
      <c r="L344" s="15">
        <f t="shared" si="189"/>
        <v>0</v>
      </c>
      <c r="M344" s="3">
        <f t="shared" si="190"/>
        <v>-9.9310942190945187E-5</v>
      </c>
      <c r="N344" s="12">
        <f t="shared" si="191"/>
        <v>0</v>
      </c>
      <c r="O344" s="12">
        <f t="shared" si="202"/>
        <v>0</v>
      </c>
      <c r="P344" s="12">
        <f t="shared" si="203"/>
        <v>0</v>
      </c>
      <c r="Q344" s="13">
        <f t="shared" si="192"/>
        <v>-6.6908237930491055E-2</v>
      </c>
      <c r="R344" s="14">
        <f t="shared" si="181"/>
        <v>-9.9310942190945187E-5</v>
      </c>
      <c r="S344" s="2">
        <v>329</v>
      </c>
      <c r="T344" s="12">
        <f t="shared" si="204"/>
        <v>615.68206492481772</v>
      </c>
      <c r="U344" s="12">
        <f t="shared" si="205"/>
        <v>36.593127285276054</v>
      </c>
      <c r="V344" s="12">
        <f t="shared" si="206"/>
        <v>579.08893763954165</v>
      </c>
      <c r="W344" s="12">
        <f t="shared" si="193"/>
        <v>18512.977472069702</v>
      </c>
      <c r="X344" s="78">
        <f t="shared" si="194"/>
        <v>0</v>
      </c>
      <c r="Y344" s="12">
        <f t="shared" si="207"/>
        <v>576.27903664834491</v>
      </c>
      <c r="Z344" s="12">
        <f t="shared" si="208"/>
        <v>34.251204219314452</v>
      </c>
      <c r="AA344" s="12">
        <f t="shared" si="209"/>
        <v>542.02783242903058</v>
      </c>
      <c r="AB344" s="13">
        <f t="shared" si="210"/>
        <v>17328.165673300249</v>
      </c>
      <c r="AC344" s="15">
        <f t="shared" si="195"/>
        <v>0</v>
      </c>
      <c r="AD344" s="3">
        <f t="shared" si="211"/>
        <v>1.2663049495222762</v>
      </c>
      <c r="AE344" s="12">
        <f t="shared" si="212"/>
        <v>615.68206492479021</v>
      </c>
      <c r="AF344" s="12">
        <f t="shared" si="213"/>
        <v>1.4910736866960526</v>
      </c>
      <c r="AG344" s="12">
        <f t="shared" si="214"/>
        <v>614.19099123809417</v>
      </c>
      <c r="AH344" s="13">
        <f t="shared" si="196"/>
        <v>163.76049747288982</v>
      </c>
      <c r="AI344" s="14">
        <f t="shared" si="182"/>
        <v>1</v>
      </c>
      <c r="AJ344" s="2">
        <f t="shared" si="197"/>
        <v>329</v>
      </c>
      <c r="AK344" s="12">
        <f t="shared" si="183"/>
        <v>-58.884389042302587</v>
      </c>
      <c r="AL344" s="12">
        <f t="shared" si="184"/>
        <v>-15.207836455100121</v>
      </c>
      <c r="AM344" s="12">
        <f t="shared" si="185"/>
        <v>-43.676552587202536</v>
      </c>
      <c r="AN344" s="12">
        <f t="shared" si="186"/>
        <v>-1584.6425338540212</v>
      </c>
      <c r="AO344" s="12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70"/>
    </row>
    <row r="345" spans="2:52" x14ac:dyDescent="0.45">
      <c r="B345" s="2">
        <v>330</v>
      </c>
      <c r="C345" s="12">
        <f t="shared" si="198"/>
        <v>674.56645396712031</v>
      </c>
      <c r="D345" s="12">
        <f t="shared" si="215"/>
        <v>50.244050014809311</v>
      </c>
      <c r="E345" s="12">
        <f t="shared" si="216"/>
        <v>624.32240395231099</v>
      </c>
      <c r="F345" s="12">
        <f t="shared" si="187"/>
        <v>19473.297601971411</v>
      </c>
      <c r="G345" s="1">
        <v>0</v>
      </c>
      <c r="H345" s="12">
        <f t="shared" si="199"/>
        <v>631.50705633609357</v>
      </c>
      <c r="I345" s="12">
        <f t="shared" si="200"/>
        <v>47.036836677327926</v>
      </c>
      <c r="J345" s="12">
        <f t="shared" si="201"/>
        <v>584.47021965876559</v>
      </c>
      <c r="K345" s="13">
        <f t="shared" si="188"/>
        <v>18230.264451272407</v>
      </c>
      <c r="L345" s="15">
        <f t="shared" si="189"/>
        <v>0</v>
      </c>
      <c r="M345" s="3">
        <f t="shared" si="190"/>
        <v>-9.9310942190945187E-5</v>
      </c>
      <c r="N345" s="12">
        <f t="shared" si="191"/>
        <v>0</v>
      </c>
      <c r="O345" s="12">
        <f t="shared" si="202"/>
        <v>0</v>
      </c>
      <c r="P345" s="12">
        <f t="shared" si="203"/>
        <v>0</v>
      </c>
      <c r="Q345" s="13">
        <f t="shared" si="192"/>
        <v>-6.6908237930491055E-2</v>
      </c>
      <c r="R345" s="14">
        <f t="shared" si="181"/>
        <v>-9.9310942190945187E-5</v>
      </c>
      <c r="S345" s="2">
        <v>330</v>
      </c>
      <c r="T345" s="12">
        <f t="shared" si="204"/>
        <v>615.68206492481772</v>
      </c>
      <c r="U345" s="12">
        <f t="shared" si="205"/>
        <v>35.483206821466929</v>
      </c>
      <c r="V345" s="12">
        <f t="shared" si="206"/>
        <v>580.19885810335086</v>
      </c>
      <c r="W345" s="12">
        <f t="shared" si="193"/>
        <v>17932.778613966351</v>
      </c>
      <c r="X345" s="78">
        <f t="shared" si="194"/>
        <v>0</v>
      </c>
      <c r="Y345" s="12">
        <f t="shared" si="207"/>
        <v>576.27903664834491</v>
      </c>
      <c r="Z345" s="12">
        <f t="shared" si="208"/>
        <v>33.212317540492144</v>
      </c>
      <c r="AA345" s="12">
        <f t="shared" si="209"/>
        <v>543.06671910785292</v>
      </c>
      <c r="AB345" s="13">
        <f t="shared" si="210"/>
        <v>16785.098954192395</v>
      </c>
      <c r="AC345" s="15">
        <f t="shared" si="195"/>
        <v>0</v>
      </c>
      <c r="AD345" s="3">
        <f t="shared" si="211"/>
        <v>0.26630494952234296</v>
      </c>
      <c r="AE345" s="12">
        <f t="shared" si="212"/>
        <v>163.95918122156698</v>
      </c>
      <c r="AF345" s="12">
        <f t="shared" si="213"/>
        <v>8.3586276108770743E-2</v>
      </c>
      <c r="AG345" s="12">
        <f t="shared" si="214"/>
        <v>163.8755949454582</v>
      </c>
      <c r="AH345" s="13">
        <f t="shared" si="196"/>
        <v>-0.11509747256837954</v>
      </c>
      <c r="AI345" s="14">
        <f t="shared" si="182"/>
        <v>0.26630494952234296</v>
      </c>
      <c r="AJ345" s="2">
        <f t="shared" si="197"/>
        <v>330</v>
      </c>
      <c r="AK345" s="12">
        <f t="shared" si="183"/>
        <v>-58.884389042302587</v>
      </c>
      <c r="AL345" s="12">
        <f t="shared" si="184"/>
        <v>-14.760843193342382</v>
      </c>
      <c r="AM345" s="12">
        <f t="shared" si="185"/>
        <v>-44.123545848960134</v>
      </c>
      <c r="AN345" s="12">
        <f t="shared" si="186"/>
        <v>-1540.5189880050602</v>
      </c>
      <c r="AO345" s="12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70"/>
    </row>
    <row r="346" spans="2:52" x14ac:dyDescent="0.45">
      <c r="B346" s="2">
        <v>331</v>
      </c>
      <c r="C346" s="12">
        <f t="shared" si="198"/>
        <v>674.56645396712031</v>
      </c>
      <c r="D346" s="12">
        <f t="shared" si="215"/>
        <v>48.683244004928532</v>
      </c>
      <c r="E346" s="12">
        <f t="shared" si="216"/>
        <v>625.88320996219181</v>
      </c>
      <c r="F346" s="12">
        <f t="shared" si="187"/>
        <v>18847.414392009221</v>
      </c>
      <c r="G346" s="1">
        <v>0</v>
      </c>
      <c r="H346" s="12">
        <f t="shared" si="199"/>
        <v>631.50705633609368</v>
      </c>
      <c r="I346" s="12">
        <f t="shared" si="200"/>
        <v>45.575661128181018</v>
      </c>
      <c r="J346" s="12">
        <f t="shared" si="201"/>
        <v>585.93139520791271</v>
      </c>
      <c r="K346" s="13">
        <f t="shared" si="188"/>
        <v>17644.333056064494</v>
      </c>
      <c r="L346" s="15">
        <f t="shared" si="189"/>
        <v>0</v>
      </c>
      <c r="M346" s="3">
        <f t="shared" si="190"/>
        <v>-9.9310942190945187E-5</v>
      </c>
      <c r="N346" s="12">
        <f t="shared" si="191"/>
        <v>0</v>
      </c>
      <c r="O346" s="12">
        <f t="shared" si="202"/>
        <v>0</v>
      </c>
      <c r="P346" s="12">
        <f t="shared" si="203"/>
        <v>0</v>
      </c>
      <c r="Q346" s="13">
        <f t="shared" si="192"/>
        <v>-6.6908237930491055E-2</v>
      </c>
      <c r="R346" s="14">
        <f t="shared" si="181"/>
        <v>-9.9310942190945187E-5</v>
      </c>
      <c r="S346" s="2">
        <v>331</v>
      </c>
      <c r="T346" s="12">
        <f t="shared" si="204"/>
        <v>615.68206492481772</v>
      </c>
      <c r="U346" s="12">
        <f t="shared" si="205"/>
        <v>34.371159010102168</v>
      </c>
      <c r="V346" s="12">
        <f t="shared" si="206"/>
        <v>581.31090591471548</v>
      </c>
      <c r="W346" s="12">
        <f t="shared" si="193"/>
        <v>17351.467708051634</v>
      </c>
      <c r="X346" s="78">
        <f t="shared" si="194"/>
        <v>0</v>
      </c>
      <c r="Y346" s="12">
        <f t="shared" si="207"/>
        <v>576.27903664834503</v>
      </c>
      <c r="Z346" s="12">
        <f t="shared" si="208"/>
        <v>32.17143966220209</v>
      </c>
      <c r="AA346" s="12">
        <f t="shared" si="209"/>
        <v>544.10759698614299</v>
      </c>
      <c r="AB346" s="13">
        <f t="shared" si="210"/>
        <v>16240.991357206252</v>
      </c>
      <c r="AC346" s="15">
        <f t="shared" si="195"/>
        <v>0</v>
      </c>
      <c r="AD346" s="3">
        <f t="shared" si="211"/>
        <v>-1.8712209600137006E-4</v>
      </c>
      <c r="AE346" s="12">
        <f t="shared" si="212"/>
        <v>0</v>
      </c>
      <c r="AF346" s="12">
        <f t="shared" si="213"/>
        <v>0</v>
      </c>
      <c r="AG346" s="12">
        <f t="shared" si="214"/>
        <v>0</v>
      </c>
      <c r="AH346" s="13">
        <f t="shared" si="196"/>
        <v>-0.11509747256837954</v>
      </c>
      <c r="AI346" s="14">
        <f t="shared" si="182"/>
        <v>-1.8712209600137006E-4</v>
      </c>
      <c r="AJ346" s="2">
        <f t="shared" si="197"/>
        <v>331</v>
      </c>
      <c r="AK346" s="12">
        <f t="shared" si="183"/>
        <v>-58.884389042302587</v>
      </c>
      <c r="AL346" s="12">
        <f t="shared" si="184"/>
        <v>-14.312084994826364</v>
      </c>
      <c r="AM346" s="12">
        <f t="shared" si="185"/>
        <v>-44.572304047476337</v>
      </c>
      <c r="AN346" s="12">
        <f t="shared" si="186"/>
        <v>-1495.9466839575871</v>
      </c>
      <c r="AO346" s="12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70"/>
    </row>
    <row r="347" spans="2:52" x14ac:dyDescent="0.45">
      <c r="B347" s="2">
        <v>332</v>
      </c>
      <c r="C347" s="12">
        <f t="shared" si="198"/>
        <v>674.56645396712031</v>
      </c>
      <c r="D347" s="12">
        <f t="shared" si="215"/>
        <v>47.118535980023054</v>
      </c>
      <c r="E347" s="12">
        <f t="shared" si="216"/>
        <v>627.4479179870973</v>
      </c>
      <c r="F347" s="12">
        <f t="shared" si="187"/>
        <v>18219.966474022123</v>
      </c>
      <c r="G347" s="1">
        <v>0</v>
      </c>
      <c r="H347" s="12">
        <f t="shared" si="199"/>
        <v>631.50705633609357</v>
      </c>
      <c r="I347" s="12">
        <f t="shared" si="200"/>
        <v>44.110832640161235</v>
      </c>
      <c r="J347" s="12">
        <f t="shared" si="201"/>
        <v>587.39622369593235</v>
      </c>
      <c r="K347" s="13">
        <f t="shared" si="188"/>
        <v>17056.936832368563</v>
      </c>
      <c r="L347" s="15">
        <f t="shared" si="189"/>
        <v>0</v>
      </c>
      <c r="M347" s="3">
        <f t="shared" si="190"/>
        <v>-9.9310942190945187E-5</v>
      </c>
      <c r="N347" s="12">
        <f t="shared" si="191"/>
        <v>0</v>
      </c>
      <c r="O347" s="12">
        <f t="shared" si="202"/>
        <v>0</v>
      </c>
      <c r="P347" s="12">
        <f t="shared" si="203"/>
        <v>0</v>
      </c>
      <c r="Q347" s="13">
        <f t="shared" si="192"/>
        <v>-6.6908237930491055E-2</v>
      </c>
      <c r="R347" s="14">
        <f t="shared" si="181"/>
        <v>-9.9310942190945187E-5</v>
      </c>
      <c r="S347" s="2">
        <v>332</v>
      </c>
      <c r="T347" s="12">
        <f t="shared" si="204"/>
        <v>615.68206492481772</v>
      </c>
      <c r="U347" s="12">
        <f t="shared" si="205"/>
        <v>33.256979773765629</v>
      </c>
      <c r="V347" s="12">
        <f t="shared" si="206"/>
        <v>582.42508515105214</v>
      </c>
      <c r="W347" s="12">
        <f t="shared" si="193"/>
        <v>16769.042622900583</v>
      </c>
      <c r="X347" s="78">
        <f t="shared" si="194"/>
        <v>0</v>
      </c>
      <c r="Y347" s="12">
        <f t="shared" si="207"/>
        <v>576.27903664834503</v>
      </c>
      <c r="Z347" s="12">
        <f t="shared" si="208"/>
        <v>31.128566767978651</v>
      </c>
      <c r="AA347" s="12">
        <f t="shared" si="209"/>
        <v>545.15046988036647</v>
      </c>
      <c r="AB347" s="13">
        <f t="shared" si="210"/>
        <v>15695.840887325885</v>
      </c>
      <c r="AC347" s="15">
        <f t="shared" si="195"/>
        <v>0</v>
      </c>
      <c r="AD347" s="3">
        <f t="shared" si="211"/>
        <v>-1.8712209600137006E-4</v>
      </c>
      <c r="AE347" s="12">
        <f t="shared" si="212"/>
        <v>0</v>
      </c>
      <c r="AF347" s="12">
        <f t="shared" si="213"/>
        <v>0</v>
      </c>
      <c r="AG347" s="12">
        <f t="shared" si="214"/>
        <v>0</v>
      </c>
      <c r="AH347" s="13">
        <f t="shared" si="196"/>
        <v>-0.11509747256837954</v>
      </c>
      <c r="AI347" s="14">
        <f t="shared" si="182"/>
        <v>-1.8712209600137006E-4</v>
      </c>
      <c r="AJ347" s="2">
        <f t="shared" si="197"/>
        <v>332</v>
      </c>
      <c r="AK347" s="12">
        <f t="shared" si="183"/>
        <v>-58.884389042302587</v>
      </c>
      <c r="AL347" s="12">
        <f t="shared" si="184"/>
        <v>-13.861556206257426</v>
      </c>
      <c r="AM347" s="12">
        <f t="shared" si="185"/>
        <v>-45.022832836045154</v>
      </c>
      <c r="AN347" s="12">
        <f t="shared" si="186"/>
        <v>-1450.9238511215408</v>
      </c>
      <c r="AO347" s="12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70"/>
    </row>
    <row r="348" spans="2:52" x14ac:dyDescent="0.45">
      <c r="B348" s="2">
        <v>333</v>
      </c>
      <c r="C348" s="12">
        <f t="shared" si="198"/>
        <v>674.56645396712031</v>
      </c>
      <c r="D348" s="12">
        <f t="shared" si="215"/>
        <v>45.549916185055309</v>
      </c>
      <c r="E348" s="12">
        <f t="shared" si="216"/>
        <v>629.01653778206503</v>
      </c>
      <c r="F348" s="12">
        <f t="shared" si="187"/>
        <v>17590.949936240057</v>
      </c>
      <c r="G348" s="1">
        <v>0</v>
      </c>
      <c r="H348" s="12">
        <f t="shared" si="199"/>
        <v>631.50705633609368</v>
      </c>
      <c r="I348" s="12">
        <f t="shared" si="200"/>
        <v>42.642342080921409</v>
      </c>
      <c r="J348" s="12">
        <f t="shared" si="201"/>
        <v>588.8647142551722</v>
      </c>
      <c r="K348" s="13">
        <f t="shared" si="188"/>
        <v>16468.072118113392</v>
      </c>
      <c r="L348" s="15">
        <f t="shared" si="189"/>
        <v>0</v>
      </c>
      <c r="M348" s="3">
        <f t="shared" si="190"/>
        <v>-9.9310942190945187E-5</v>
      </c>
      <c r="N348" s="12">
        <f t="shared" si="191"/>
        <v>0</v>
      </c>
      <c r="O348" s="12">
        <f t="shared" si="202"/>
        <v>0</v>
      </c>
      <c r="P348" s="12">
        <f t="shared" si="203"/>
        <v>0</v>
      </c>
      <c r="Q348" s="13">
        <f t="shared" si="192"/>
        <v>-6.6908237930491055E-2</v>
      </c>
      <c r="R348" s="14">
        <f t="shared" si="181"/>
        <v>-9.9310942190945187E-5</v>
      </c>
      <c r="S348" s="2">
        <v>333</v>
      </c>
      <c r="T348" s="12">
        <f t="shared" si="204"/>
        <v>615.68206492481772</v>
      </c>
      <c r="U348" s="12">
        <f t="shared" si="205"/>
        <v>32.140665027226113</v>
      </c>
      <c r="V348" s="12">
        <f t="shared" si="206"/>
        <v>583.54139989759165</v>
      </c>
      <c r="W348" s="12">
        <f t="shared" si="193"/>
        <v>16185.501223002992</v>
      </c>
      <c r="X348" s="78">
        <f t="shared" si="194"/>
        <v>0</v>
      </c>
      <c r="Y348" s="12">
        <f t="shared" si="207"/>
        <v>576.27903664834491</v>
      </c>
      <c r="Z348" s="12">
        <f t="shared" si="208"/>
        <v>30.083695034041277</v>
      </c>
      <c r="AA348" s="12">
        <f t="shared" si="209"/>
        <v>546.19534161430374</v>
      </c>
      <c r="AB348" s="13">
        <f t="shared" si="210"/>
        <v>15149.645545711581</v>
      </c>
      <c r="AC348" s="15">
        <f t="shared" si="195"/>
        <v>0</v>
      </c>
      <c r="AD348" s="3">
        <f t="shared" si="211"/>
        <v>-1.8712209600137006E-4</v>
      </c>
      <c r="AE348" s="12">
        <f t="shared" si="212"/>
        <v>0</v>
      </c>
      <c r="AF348" s="12">
        <f t="shared" si="213"/>
        <v>0</v>
      </c>
      <c r="AG348" s="12">
        <f t="shared" si="214"/>
        <v>0</v>
      </c>
      <c r="AH348" s="13">
        <f t="shared" si="196"/>
        <v>-0.11509747256837954</v>
      </c>
      <c r="AI348" s="14">
        <f t="shared" si="182"/>
        <v>-1.8712209600137006E-4</v>
      </c>
      <c r="AJ348" s="2">
        <f t="shared" si="197"/>
        <v>333</v>
      </c>
      <c r="AK348" s="12">
        <f t="shared" si="183"/>
        <v>-58.884389042302587</v>
      </c>
      <c r="AL348" s="12">
        <f t="shared" si="184"/>
        <v>-13.409251157829196</v>
      </c>
      <c r="AM348" s="12">
        <f t="shared" si="185"/>
        <v>-45.475137884473384</v>
      </c>
      <c r="AN348" s="12">
        <f t="shared" si="186"/>
        <v>-1405.448713237065</v>
      </c>
      <c r="AO348" s="12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70"/>
    </row>
    <row r="349" spans="2:52" x14ac:dyDescent="0.45">
      <c r="B349" s="2">
        <v>334</v>
      </c>
      <c r="C349" s="12">
        <f t="shared" si="198"/>
        <v>674.56645396712008</v>
      </c>
      <c r="D349" s="12">
        <f t="shared" si="215"/>
        <v>43.977374840600142</v>
      </c>
      <c r="E349" s="12">
        <f t="shared" si="216"/>
        <v>630.58907912652001</v>
      </c>
      <c r="F349" s="12">
        <f t="shared" si="187"/>
        <v>16960.360857113537</v>
      </c>
      <c r="G349" s="1">
        <v>0</v>
      </c>
      <c r="H349" s="12">
        <f t="shared" si="199"/>
        <v>631.50705633609357</v>
      </c>
      <c r="I349" s="12">
        <f t="shared" si="200"/>
        <v>41.17018029528348</v>
      </c>
      <c r="J349" s="12">
        <f t="shared" si="201"/>
        <v>590.33687604081013</v>
      </c>
      <c r="K349" s="13">
        <f t="shared" si="188"/>
        <v>15877.735242072582</v>
      </c>
      <c r="L349" s="15">
        <f t="shared" si="189"/>
        <v>0</v>
      </c>
      <c r="M349" s="3">
        <f t="shared" si="190"/>
        <v>-9.9310942190945187E-5</v>
      </c>
      <c r="N349" s="12">
        <f t="shared" si="191"/>
        <v>0</v>
      </c>
      <c r="O349" s="12">
        <f t="shared" si="202"/>
        <v>0</v>
      </c>
      <c r="P349" s="12">
        <f t="shared" si="203"/>
        <v>0</v>
      </c>
      <c r="Q349" s="13">
        <f t="shared" si="192"/>
        <v>-6.6908237930491055E-2</v>
      </c>
      <c r="R349" s="14">
        <f t="shared" si="181"/>
        <v>-9.9310942190945187E-5</v>
      </c>
      <c r="S349" s="2">
        <v>334</v>
      </c>
      <c r="T349" s="12">
        <f t="shared" si="204"/>
        <v>615.68206492481772</v>
      </c>
      <c r="U349" s="12">
        <f t="shared" si="205"/>
        <v>31.0222106774224</v>
      </c>
      <c r="V349" s="12">
        <f t="shared" si="206"/>
        <v>584.65985424739529</v>
      </c>
      <c r="W349" s="12">
        <f t="shared" si="193"/>
        <v>15600.841368755597</v>
      </c>
      <c r="X349" s="78">
        <f t="shared" si="194"/>
        <v>0</v>
      </c>
      <c r="Y349" s="12">
        <f t="shared" si="207"/>
        <v>576.27903664834491</v>
      </c>
      <c r="Z349" s="12">
        <f t="shared" si="208"/>
        <v>29.036820629280527</v>
      </c>
      <c r="AA349" s="12">
        <f t="shared" si="209"/>
        <v>547.24221601906447</v>
      </c>
      <c r="AB349" s="13">
        <f t="shared" si="210"/>
        <v>14602.403329692515</v>
      </c>
      <c r="AC349" s="15">
        <f t="shared" si="195"/>
        <v>0</v>
      </c>
      <c r="AD349" s="3">
        <f t="shared" si="211"/>
        <v>-1.8712209600137006E-4</v>
      </c>
      <c r="AE349" s="12">
        <f t="shared" si="212"/>
        <v>0</v>
      </c>
      <c r="AF349" s="12">
        <f t="shared" si="213"/>
        <v>0</v>
      </c>
      <c r="AG349" s="12">
        <f t="shared" si="214"/>
        <v>0</v>
      </c>
      <c r="AH349" s="13">
        <f t="shared" si="196"/>
        <v>-0.11509747256837954</v>
      </c>
      <c r="AI349" s="14">
        <f t="shared" si="182"/>
        <v>-1.8712209600137006E-4</v>
      </c>
      <c r="AJ349" s="2">
        <f t="shared" si="197"/>
        <v>334</v>
      </c>
      <c r="AK349" s="12">
        <f t="shared" si="183"/>
        <v>-58.884389042302359</v>
      </c>
      <c r="AL349" s="12">
        <f t="shared" si="184"/>
        <v>-12.955164163177741</v>
      </c>
      <c r="AM349" s="12">
        <f t="shared" si="185"/>
        <v>-45.929224879124718</v>
      </c>
      <c r="AN349" s="12">
        <f t="shared" si="186"/>
        <v>-1359.5194883579406</v>
      </c>
      <c r="AO349" s="12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70"/>
    </row>
    <row r="350" spans="2:52" x14ac:dyDescent="0.45">
      <c r="B350" s="2">
        <v>335</v>
      </c>
      <c r="C350" s="12">
        <f t="shared" si="198"/>
        <v>674.5664539671202</v>
      </c>
      <c r="D350" s="12">
        <f t="shared" si="215"/>
        <v>42.400902142783842</v>
      </c>
      <c r="E350" s="12">
        <f t="shared" si="216"/>
        <v>632.16555182433638</v>
      </c>
      <c r="F350" s="12">
        <f t="shared" si="187"/>
        <v>16328.1953052892</v>
      </c>
      <c r="G350" s="1">
        <v>0</v>
      </c>
      <c r="H350" s="12">
        <f t="shared" si="199"/>
        <v>631.50705633609368</v>
      </c>
      <c r="I350" s="12">
        <f t="shared" si="200"/>
        <v>39.694338105181458</v>
      </c>
      <c r="J350" s="12">
        <f t="shared" si="201"/>
        <v>591.8127182309122</v>
      </c>
      <c r="K350" s="13">
        <f t="shared" si="188"/>
        <v>15285.922523841669</v>
      </c>
      <c r="L350" s="15">
        <f t="shared" si="189"/>
        <v>0</v>
      </c>
      <c r="M350" s="3">
        <f t="shared" si="190"/>
        <v>-9.9310942190945187E-5</v>
      </c>
      <c r="N350" s="12">
        <f t="shared" si="191"/>
        <v>0</v>
      </c>
      <c r="O350" s="12">
        <f t="shared" si="202"/>
        <v>0</v>
      </c>
      <c r="P350" s="12">
        <f t="shared" si="203"/>
        <v>0</v>
      </c>
      <c r="Q350" s="13">
        <f t="shared" si="192"/>
        <v>-6.6908237930491055E-2</v>
      </c>
      <c r="R350" s="14">
        <f t="shared" si="181"/>
        <v>-9.9310942190945187E-5</v>
      </c>
      <c r="S350" s="2">
        <v>335</v>
      </c>
      <c r="T350" s="12">
        <f t="shared" si="204"/>
        <v>615.68206492481761</v>
      </c>
      <c r="U350" s="12">
        <f t="shared" si="205"/>
        <v>29.901612623448223</v>
      </c>
      <c r="V350" s="12">
        <f t="shared" si="206"/>
        <v>585.78045230136945</v>
      </c>
      <c r="W350" s="12">
        <f t="shared" si="193"/>
        <v>15015.060916454227</v>
      </c>
      <c r="X350" s="78">
        <f t="shared" si="194"/>
        <v>0</v>
      </c>
      <c r="Y350" s="12">
        <f t="shared" si="207"/>
        <v>576.27903664834491</v>
      </c>
      <c r="Z350" s="12">
        <f t="shared" si="208"/>
        <v>27.987939715243986</v>
      </c>
      <c r="AA350" s="12">
        <f t="shared" si="209"/>
        <v>548.2910969331009</v>
      </c>
      <c r="AB350" s="13">
        <f t="shared" si="210"/>
        <v>14054.112232759415</v>
      </c>
      <c r="AC350" s="15">
        <f t="shared" si="195"/>
        <v>0</v>
      </c>
      <c r="AD350" s="3">
        <f t="shared" si="211"/>
        <v>-1.8712209600137006E-4</v>
      </c>
      <c r="AE350" s="12">
        <f t="shared" si="212"/>
        <v>0</v>
      </c>
      <c r="AF350" s="12">
        <f t="shared" si="213"/>
        <v>0</v>
      </c>
      <c r="AG350" s="12">
        <f t="shared" si="214"/>
        <v>0</v>
      </c>
      <c r="AH350" s="13">
        <f t="shared" si="196"/>
        <v>-0.11509747256837954</v>
      </c>
      <c r="AI350" s="14">
        <f t="shared" si="182"/>
        <v>-1.8712209600137006E-4</v>
      </c>
      <c r="AJ350" s="2">
        <f t="shared" si="197"/>
        <v>335</v>
      </c>
      <c r="AK350" s="12">
        <f t="shared" si="183"/>
        <v>-58.884389042302587</v>
      </c>
      <c r="AL350" s="12">
        <f t="shared" si="184"/>
        <v>-12.499289519335619</v>
      </c>
      <c r="AM350" s="12">
        <f t="shared" si="185"/>
        <v>-46.385099522966925</v>
      </c>
      <c r="AN350" s="12">
        <f t="shared" si="186"/>
        <v>-1313.1343888349729</v>
      </c>
      <c r="AO350" s="12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70"/>
    </row>
    <row r="351" spans="2:52" x14ac:dyDescent="0.45">
      <c r="B351" s="2">
        <v>336</v>
      </c>
      <c r="C351" s="12">
        <f t="shared" si="198"/>
        <v>674.5664539671202</v>
      </c>
      <c r="D351" s="12">
        <f t="shared" si="215"/>
        <v>40.820488263222998</v>
      </c>
      <c r="E351" s="12">
        <f t="shared" si="216"/>
        <v>633.74596570389713</v>
      </c>
      <c r="F351" s="12">
        <f t="shared" si="187"/>
        <v>15694.449339585302</v>
      </c>
      <c r="G351" s="1">
        <v>0</v>
      </c>
      <c r="H351" s="12">
        <f t="shared" si="199"/>
        <v>631.50705633609368</v>
      </c>
      <c r="I351" s="12">
        <f t="shared" si="200"/>
        <v>38.214806309604171</v>
      </c>
      <c r="J351" s="12">
        <f t="shared" si="201"/>
        <v>593.29225002648946</v>
      </c>
      <c r="K351" s="13">
        <f t="shared" si="188"/>
        <v>14692.630273815179</v>
      </c>
      <c r="L351" s="15">
        <f t="shared" si="189"/>
        <v>0</v>
      </c>
      <c r="M351" s="3">
        <f t="shared" si="190"/>
        <v>-9.9310942190945187E-5</v>
      </c>
      <c r="N351" s="12">
        <f t="shared" si="191"/>
        <v>0</v>
      </c>
      <c r="O351" s="12">
        <f t="shared" si="202"/>
        <v>0</v>
      </c>
      <c r="P351" s="12">
        <f t="shared" si="203"/>
        <v>0</v>
      </c>
      <c r="Q351" s="13">
        <f t="shared" si="192"/>
        <v>-6.6908237930491055E-2</v>
      </c>
      <c r="R351" s="14">
        <f t="shared" si="181"/>
        <v>-9.9310942190945187E-5</v>
      </c>
      <c r="S351" s="2">
        <v>336</v>
      </c>
      <c r="T351" s="12">
        <f t="shared" si="204"/>
        <v>615.68206492481772</v>
      </c>
      <c r="U351" s="12">
        <f t="shared" si="205"/>
        <v>28.778866756537269</v>
      </c>
      <c r="V351" s="12">
        <f t="shared" si="206"/>
        <v>586.90319816828037</v>
      </c>
      <c r="W351" s="12">
        <f t="shared" si="193"/>
        <v>14428.157718285947</v>
      </c>
      <c r="X351" s="78">
        <f t="shared" si="194"/>
        <v>0</v>
      </c>
      <c r="Y351" s="12">
        <f t="shared" si="207"/>
        <v>576.27903664834491</v>
      </c>
      <c r="Z351" s="12">
        <f t="shared" si="208"/>
        <v>26.937048446122212</v>
      </c>
      <c r="AA351" s="12">
        <f t="shared" si="209"/>
        <v>549.34198820222264</v>
      </c>
      <c r="AB351" s="13">
        <f t="shared" si="210"/>
        <v>13504.770244557192</v>
      </c>
      <c r="AC351" s="15">
        <f t="shared" si="195"/>
        <v>0</v>
      </c>
      <c r="AD351" s="3">
        <f t="shared" si="211"/>
        <v>-1.8712209600137006E-4</v>
      </c>
      <c r="AE351" s="12">
        <f t="shared" si="212"/>
        <v>0</v>
      </c>
      <c r="AF351" s="12">
        <f t="shared" si="213"/>
        <v>0</v>
      </c>
      <c r="AG351" s="12">
        <f t="shared" si="214"/>
        <v>0</v>
      </c>
      <c r="AH351" s="13">
        <f t="shared" si="196"/>
        <v>-0.11509747256837954</v>
      </c>
      <c r="AI351" s="14">
        <f t="shared" si="182"/>
        <v>-1.8712209600137006E-4</v>
      </c>
      <c r="AJ351" s="2">
        <f t="shared" si="197"/>
        <v>336</v>
      </c>
      <c r="AK351" s="12">
        <f t="shared" si="183"/>
        <v>-58.884389042302473</v>
      </c>
      <c r="AL351" s="12">
        <f t="shared" si="184"/>
        <v>-12.041621506685729</v>
      </c>
      <c r="AM351" s="12">
        <f t="shared" si="185"/>
        <v>-46.842767535616758</v>
      </c>
      <c r="AN351" s="12">
        <f t="shared" si="186"/>
        <v>-1266.291621299355</v>
      </c>
      <c r="AO351" s="12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70"/>
    </row>
    <row r="352" spans="2:52" x14ac:dyDescent="0.45">
      <c r="B352" s="2">
        <v>337</v>
      </c>
      <c r="C352" s="12">
        <f t="shared" si="198"/>
        <v>674.5664539671202</v>
      </c>
      <c r="D352" s="12">
        <f t="shared" si="215"/>
        <v>39.236123348963254</v>
      </c>
      <c r="E352" s="12">
        <f t="shared" si="216"/>
        <v>635.33033061815695</v>
      </c>
      <c r="F352" s="12">
        <f t="shared" si="187"/>
        <v>15059.119008967145</v>
      </c>
      <c r="G352" s="1">
        <v>0</v>
      </c>
      <c r="H352" s="12">
        <f t="shared" si="199"/>
        <v>631.50705633609368</v>
      </c>
      <c r="I352" s="12">
        <f t="shared" si="200"/>
        <v>36.731575684537951</v>
      </c>
      <c r="J352" s="12">
        <f t="shared" si="201"/>
        <v>594.77548065155577</v>
      </c>
      <c r="K352" s="13">
        <f t="shared" si="188"/>
        <v>14097.854793163624</v>
      </c>
      <c r="L352" s="15">
        <f t="shared" si="189"/>
        <v>0</v>
      </c>
      <c r="M352" s="3">
        <f t="shared" si="190"/>
        <v>-9.9310942190945187E-5</v>
      </c>
      <c r="N352" s="12">
        <f t="shared" si="191"/>
        <v>0</v>
      </c>
      <c r="O352" s="12">
        <f t="shared" si="202"/>
        <v>0</v>
      </c>
      <c r="P352" s="12">
        <f t="shared" si="203"/>
        <v>0</v>
      </c>
      <c r="Q352" s="13">
        <f t="shared" si="192"/>
        <v>-6.6908237930491055E-2</v>
      </c>
      <c r="R352" s="14">
        <f t="shared" si="181"/>
        <v>-9.9310942190945187E-5</v>
      </c>
      <c r="S352" s="2">
        <v>337</v>
      </c>
      <c r="T352" s="12">
        <f t="shared" si="204"/>
        <v>615.68206492481761</v>
      </c>
      <c r="U352" s="12">
        <f t="shared" si="205"/>
        <v>27.653968960048065</v>
      </c>
      <c r="V352" s="12">
        <f t="shared" si="206"/>
        <v>588.02809596476959</v>
      </c>
      <c r="W352" s="12">
        <f t="shared" si="193"/>
        <v>13840.129622321178</v>
      </c>
      <c r="X352" s="78">
        <f t="shared" si="194"/>
        <v>0</v>
      </c>
      <c r="Y352" s="12">
        <f t="shared" si="207"/>
        <v>576.27903664834491</v>
      </c>
      <c r="Z352" s="12">
        <f t="shared" si="208"/>
        <v>25.884142968734622</v>
      </c>
      <c r="AA352" s="12">
        <f t="shared" si="209"/>
        <v>550.39489367961028</v>
      </c>
      <c r="AB352" s="13">
        <f t="shared" si="210"/>
        <v>12954.375350877583</v>
      </c>
      <c r="AC352" s="15">
        <f t="shared" si="195"/>
        <v>0</v>
      </c>
      <c r="AD352" s="3">
        <f t="shared" si="211"/>
        <v>-1.8712209600137006E-4</v>
      </c>
      <c r="AE352" s="12">
        <f t="shared" si="212"/>
        <v>0</v>
      </c>
      <c r="AF352" s="12">
        <f t="shared" si="213"/>
        <v>0</v>
      </c>
      <c r="AG352" s="12">
        <f t="shared" si="214"/>
        <v>0</v>
      </c>
      <c r="AH352" s="13">
        <f t="shared" si="196"/>
        <v>-0.11509747256837954</v>
      </c>
      <c r="AI352" s="14">
        <f t="shared" si="182"/>
        <v>-1.8712209600137006E-4</v>
      </c>
      <c r="AJ352" s="2">
        <f t="shared" si="197"/>
        <v>337</v>
      </c>
      <c r="AK352" s="12">
        <f t="shared" si="183"/>
        <v>-58.884389042302587</v>
      </c>
      <c r="AL352" s="12">
        <f t="shared" si="184"/>
        <v>-11.582154388915189</v>
      </c>
      <c r="AM352" s="12">
        <f t="shared" si="185"/>
        <v>-47.302234653387359</v>
      </c>
      <c r="AN352" s="12">
        <f t="shared" si="186"/>
        <v>-1218.9893866459679</v>
      </c>
      <c r="AO352" s="12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70"/>
    </row>
    <row r="353" spans="2:52" x14ac:dyDescent="0.45">
      <c r="B353" s="2">
        <v>338</v>
      </c>
      <c r="C353" s="12">
        <f t="shared" si="198"/>
        <v>674.5664539671202</v>
      </c>
      <c r="D353" s="12">
        <f t="shared" si="215"/>
        <v>37.647797522417868</v>
      </c>
      <c r="E353" s="12">
        <f t="shared" si="216"/>
        <v>636.91865644470226</v>
      </c>
      <c r="F353" s="12">
        <f t="shared" si="187"/>
        <v>14422.200352522443</v>
      </c>
      <c r="G353" s="1">
        <v>0</v>
      </c>
      <c r="H353" s="12">
        <f t="shared" si="199"/>
        <v>631.50705633609357</v>
      </c>
      <c r="I353" s="12">
        <f t="shared" si="200"/>
        <v>35.244636982909064</v>
      </c>
      <c r="J353" s="12">
        <f t="shared" si="201"/>
        <v>596.26241935318455</v>
      </c>
      <c r="K353" s="13">
        <f t="shared" si="188"/>
        <v>13501.592373810439</v>
      </c>
      <c r="L353" s="15">
        <f t="shared" si="189"/>
        <v>0</v>
      </c>
      <c r="M353" s="3">
        <f t="shared" si="190"/>
        <v>-9.9310942190945187E-5</v>
      </c>
      <c r="N353" s="12">
        <f t="shared" si="191"/>
        <v>0</v>
      </c>
      <c r="O353" s="12">
        <f t="shared" si="202"/>
        <v>0</v>
      </c>
      <c r="P353" s="12">
        <f t="shared" si="203"/>
        <v>0</v>
      </c>
      <c r="Q353" s="13">
        <f t="shared" si="192"/>
        <v>-6.6908237930491055E-2</v>
      </c>
      <c r="R353" s="14">
        <f t="shared" si="181"/>
        <v>-9.9310942190945187E-5</v>
      </c>
      <c r="S353" s="2">
        <v>338</v>
      </c>
      <c r="T353" s="12">
        <f t="shared" si="204"/>
        <v>615.68206492481772</v>
      </c>
      <c r="U353" s="12">
        <f t="shared" si="205"/>
        <v>26.526915109448922</v>
      </c>
      <c r="V353" s="12">
        <f t="shared" si="206"/>
        <v>589.15514981536876</v>
      </c>
      <c r="W353" s="12">
        <f t="shared" si="193"/>
        <v>13250.974472505808</v>
      </c>
      <c r="X353" s="78">
        <f t="shared" si="194"/>
        <v>0</v>
      </c>
      <c r="Y353" s="12">
        <f t="shared" si="207"/>
        <v>576.27903664834491</v>
      </c>
      <c r="Z353" s="12">
        <f t="shared" si="208"/>
        <v>24.829219422515365</v>
      </c>
      <c r="AA353" s="12">
        <f t="shared" si="209"/>
        <v>551.44981722582963</v>
      </c>
      <c r="AB353" s="13">
        <f t="shared" si="210"/>
        <v>12402.925533651753</v>
      </c>
      <c r="AC353" s="15">
        <f t="shared" si="195"/>
        <v>0</v>
      </c>
      <c r="AD353" s="3">
        <f t="shared" si="211"/>
        <v>-1.8712209600137006E-4</v>
      </c>
      <c r="AE353" s="12">
        <f t="shared" si="212"/>
        <v>0</v>
      </c>
      <c r="AF353" s="12">
        <f t="shared" si="213"/>
        <v>0</v>
      </c>
      <c r="AG353" s="12">
        <f t="shared" si="214"/>
        <v>0</v>
      </c>
      <c r="AH353" s="13">
        <f t="shared" si="196"/>
        <v>-0.11509747256837954</v>
      </c>
      <c r="AI353" s="14">
        <f t="shared" si="182"/>
        <v>-1.8712209600137006E-4</v>
      </c>
      <c r="AJ353" s="2">
        <f t="shared" si="197"/>
        <v>338</v>
      </c>
      <c r="AK353" s="12">
        <f t="shared" si="183"/>
        <v>-58.884389042302473</v>
      </c>
      <c r="AL353" s="12">
        <f t="shared" si="184"/>
        <v>-11.120882412968946</v>
      </c>
      <c r="AM353" s="12">
        <f t="shared" si="185"/>
        <v>-47.763506629333506</v>
      </c>
      <c r="AN353" s="12">
        <f t="shared" si="186"/>
        <v>-1171.2258800166346</v>
      </c>
      <c r="AO353" s="12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70"/>
    </row>
    <row r="354" spans="2:52" x14ac:dyDescent="0.45">
      <c r="B354" s="2">
        <v>339</v>
      </c>
      <c r="C354" s="12">
        <f t="shared" si="198"/>
        <v>674.5664539671202</v>
      </c>
      <c r="D354" s="12">
        <f t="shared" si="215"/>
        <v>36.055500881306109</v>
      </c>
      <c r="E354" s="12">
        <f t="shared" si="216"/>
        <v>638.51095308581409</v>
      </c>
      <c r="F354" s="12">
        <f t="shared" si="187"/>
        <v>13783.689399436629</v>
      </c>
      <c r="G354" s="1">
        <v>0</v>
      </c>
      <c r="H354" s="12">
        <f t="shared" si="199"/>
        <v>631.5070563360938</v>
      </c>
      <c r="I354" s="12">
        <f t="shared" si="200"/>
        <v>33.753980934526098</v>
      </c>
      <c r="J354" s="12">
        <f t="shared" si="201"/>
        <v>597.75307540156768</v>
      </c>
      <c r="K354" s="13">
        <f t="shared" si="188"/>
        <v>12903.839298408871</v>
      </c>
      <c r="L354" s="15">
        <f t="shared" si="189"/>
        <v>0</v>
      </c>
      <c r="M354" s="3">
        <f t="shared" si="190"/>
        <v>-9.9310942190945187E-5</v>
      </c>
      <c r="N354" s="12">
        <f t="shared" si="191"/>
        <v>0</v>
      </c>
      <c r="O354" s="12">
        <f t="shared" si="202"/>
        <v>0</v>
      </c>
      <c r="P354" s="12">
        <f t="shared" si="203"/>
        <v>0</v>
      </c>
      <c r="Q354" s="13">
        <f t="shared" si="192"/>
        <v>-6.6908237930491055E-2</v>
      </c>
      <c r="R354" s="14">
        <f t="shared" si="181"/>
        <v>-9.9310942190945187E-5</v>
      </c>
      <c r="S354" s="2">
        <v>339</v>
      </c>
      <c r="T354" s="12">
        <f t="shared" si="204"/>
        <v>615.68206492481761</v>
      </c>
      <c r="U354" s="12">
        <f t="shared" si="205"/>
        <v>25.397701072302795</v>
      </c>
      <c r="V354" s="12">
        <f t="shared" si="206"/>
        <v>590.28436385251484</v>
      </c>
      <c r="W354" s="12">
        <f t="shared" si="193"/>
        <v>12660.690108653293</v>
      </c>
      <c r="X354" s="78">
        <f t="shared" si="194"/>
        <v>0</v>
      </c>
      <c r="Y354" s="12">
        <f t="shared" si="207"/>
        <v>576.27903664834491</v>
      </c>
      <c r="Z354" s="12">
        <f t="shared" si="208"/>
        <v>23.77227393949919</v>
      </c>
      <c r="AA354" s="12">
        <f t="shared" si="209"/>
        <v>552.50676270884571</v>
      </c>
      <c r="AB354" s="13">
        <f t="shared" si="210"/>
        <v>11850.418770942906</v>
      </c>
      <c r="AC354" s="15">
        <f t="shared" si="195"/>
        <v>0</v>
      </c>
      <c r="AD354" s="3">
        <f t="shared" si="211"/>
        <v>-1.8712209600137006E-4</v>
      </c>
      <c r="AE354" s="12">
        <f t="shared" si="212"/>
        <v>0</v>
      </c>
      <c r="AF354" s="12">
        <f t="shared" si="213"/>
        <v>0</v>
      </c>
      <c r="AG354" s="12">
        <f t="shared" si="214"/>
        <v>0</v>
      </c>
      <c r="AH354" s="13">
        <f t="shared" si="196"/>
        <v>-0.11509747256837954</v>
      </c>
      <c r="AI354" s="14">
        <f t="shared" si="182"/>
        <v>-1.8712209600137006E-4</v>
      </c>
      <c r="AJ354" s="2">
        <f t="shared" si="197"/>
        <v>339</v>
      </c>
      <c r="AK354" s="12">
        <f t="shared" si="183"/>
        <v>-58.884389042302587</v>
      </c>
      <c r="AL354" s="12">
        <f t="shared" si="184"/>
        <v>-10.657799809003315</v>
      </c>
      <c r="AM354" s="12">
        <f t="shared" si="185"/>
        <v>-48.226589233299251</v>
      </c>
      <c r="AN354" s="12">
        <f t="shared" si="186"/>
        <v>-1122.9992907833366</v>
      </c>
      <c r="AO354" s="12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70"/>
    </row>
    <row r="355" spans="2:52" x14ac:dyDescent="0.45">
      <c r="B355" s="2">
        <v>340</v>
      </c>
      <c r="C355" s="12">
        <f t="shared" si="198"/>
        <v>674.5664539671202</v>
      </c>
      <c r="D355" s="12">
        <f t="shared" si="215"/>
        <v>34.459223498591577</v>
      </c>
      <c r="E355" s="12">
        <f t="shared" si="216"/>
        <v>640.10723046852854</v>
      </c>
      <c r="F355" s="12">
        <f t="shared" si="187"/>
        <v>13143.5821689681</v>
      </c>
      <c r="G355" s="1">
        <v>0</v>
      </c>
      <c r="H355" s="12">
        <f t="shared" si="199"/>
        <v>631.50705633609368</v>
      </c>
      <c r="I355" s="12">
        <f t="shared" si="200"/>
        <v>32.259598246022179</v>
      </c>
      <c r="J355" s="12">
        <f t="shared" si="201"/>
        <v>599.24745809007152</v>
      </c>
      <c r="K355" s="13">
        <f t="shared" si="188"/>
        <v>12304.591840318801</v>
      </c>
      <c r="L355" s="15">
        <f t="shared" si="189"/>
        <v>0</v>
      </c>
      <c r="M355" s="3">
        <f t="shared" si="190"/>
        <v>-9.9310942190945187E-5</v>
      </c>
      <c r="N355" s="12">
        <f t="shared" si="191"/>
        <v>0</v>
      </c>
      <c r="O355" s="12">
        <f t="shared" si="202"/>
        <v>0</v>
      </c>
      <c r="P355" s="12">
        <f t="shared" si="203"/>
        <v>0</v>
      </c>
      <c r="Q355" s="13">
        <f t="shared" si="192"/>
        <v>-6.6908237930491055E-2</v>
      </c>
      <c r="R355" s="14">
        <f t="shared" si="181"/>
        <v>-9.9310942190945187E-5</v>
      </c>
      <c r="S355" s="2">
        <v>340</v>
      </c>
      <c r="T355" s="12">
        <f t="shared" si="204"/>
        <v>615.68206492481761</v>
      </c>
      <c r="U355" s="12">
        <f t="shared" si="205"/>
        <v>24.266322708252144</v>
      </c>
      <c r="V355" s="12">
        <f t="shared" si="206"/>
        <v>591.41574221656549</v>
      </c>
      <c r="W355" s="12">
        <f t="shared" si="193"/>
        <v>12069.274366436726</v>
      </c>
      <c r="X355" s="78">
        <f t="shared" si="194"/>
        <v>0</v>
      </c>
      <c r="Y355" s="12">
        <f t="shared" si="207"/>
        <v>576.27903664834491</v>
      </c>
      <c r="Z355" s="12">
        <f t="shared" si="208"/>
        <v>22.713302644307234</v>
      </c>
      <c r="AA355" s="12">
        <f t="shared" si="209"/>
        <v>553.56573400403761</v>
      </c>
      <c r="AB355" s="13">
        <f t="shared" si="210"/>
        <v>11296.853036938868</v>
      </c>
      <c r="AC355" s="15">
        <f t="shared" si="195"/>
        <v>0</v>
      </c>
      <c r="AD355" s="3">
        <f t="shared" si="211"/>
        <v>-1.8712209600137006E-4</v>
      </c>
      <c r="AE355" s="12">
        <f t="shared" si="212"/>
        <v>0</v>
      </c>
      <c r="AF355" s="12">
        <f t="shared" si="213"/>
        <v>0</v>
      </c>
      <c r="AG355" s="12">
        <f t="shared" si="214"/>
        <v>0</v>
      </c>
      <c r="AH355" s="13">
        <f t="shared" si="196"/>
        <v>-0.11509747256837954</v>
      </c>
      <c r="AI355" s="14">
        <f t="shared" si="182"/>
        <v>-1.8712209600137006E-4</v>
      </c>
      <c r="AJ355" s="2">
        <f t="shared" si="197"/>
        <v>340</v>
      </c>
      <c r="AK355" s="12">
        <f t="shared" si="183"/>
        <v>-58.884389042302587</v>
      </c>
      <c r="AL355" s="12">
        <f t="shared" si="184"/>
        <v>-10.192900790339433</v>
      </c>
      <c r="AM355" s="12">
        <f t="shared" si="185"/>
        <v>-48.691488251963051</v>
      </c>
      <c r="AN355" s="12">
        <f t="shared" si="186"/>
        <v>-1074.3078025313735</v>
      </c>
      <c r="AO355" s="12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70"/>
    </row>
    <row r="356" spans="2:52" x14ac:dyDescent="0.45">
      <c r="B356" s="2">
        <v>341</v>
      </c>
      <c r="C356" s="12">
        <f t="shared" si="198"/>
        <v>674.5664539671202</v>
      </c>
      <c r="D356" s="12">
        <f t="shared" si="215"/>
        <v>32.858955422420252</v>
      </c>
      <c r="E356" s="12">
        <f t="shared" si="216"/>
        <v>641.70749854469989</v>
      </c>
      <c r="F356" s="12">
        <f t="shared" si="187"/>
        <v>12501.8746704234</v>
      </c>
      <c r="G356" s="1">
        <v>0</v>
      </c>
      <c r="H356" s="12">
        <f t="shared" si="199"/>
        <v>631.50705633609368</v>
      </c>
      <c r="I356" s="12">
        <f t="shared" si="200"/>
        <v>30.761479600797003</v>
      </c>
      <c r="J356" s="12">
        <f t="shared" si="201"/>
        <v>600.74557673529659</v>
      </c>
      <c r="K356" s="13">
        <f t="shared" si="188"/>
        <v>11703.846263583504</v>
      </c>
      <c r="L356" s="15">
        <f t="shared" si="189"/>
        <v>0</v>
      </c>
      <c r="M356" s="3">
        <f t="shared" si="190"/>
        <v>-9.9310942190945187E-5</v>
      </c>
      <c r="N356" s="12">
        <f t="shared" si="191"/>
        <v>0</v>
      </c>
      <c r="O356" s="12">
        <f t="shared" si="202"/>
        <v>0</v>
      </c>
      <c r="P356" s="12">
        <f t="shared" si="203"/>
        <v>0</v>
      </c>
      <c r="Q356" s="13">
        <f t="shared" si="192"/>
        <v>-6.6908237930491055E-2</v>
      </c>
      <c r="R356" s="14">
        <f t="shared" si="181"/>
        <v>-9.9310942190945187E-5</v>
      </c>
      <c r="S356" s="2">
        <v>341</v>
      </c>
      <c r="T356" s="12">
        <f t="shared" si="204"/>
        <v>615.68206492481772</v>
      </c>
      <c r="U356" s="12">
        <f t="shared" si="205"/>
        <v>23.132775869003726</v>
      </c>
      <c r="V356" s="12">
        <f t="shared" si="206"/>
        <v>592.54928905581392</v>
      </c>
      <c r="W356" s="12">
        <f t="shared" si="193"/>
        <v>11476.725077380912</v>
      </c>
      <c r="X356" s="78">
        <f t="shared" si="194"/>
        <v>0</v>
      </c>
      <c r="Y356" s="12">
        <f t="shared" si="207"/>
        <v>576.27903664834491</v>
      </c>
      <c r="Z356" s="12">
        <f t="shared" si="208"/>
        <v>21.652301654132831</v>
      </c>
      <c r="AA356" s="12">
        <f t="shared" si="209"/>
        <v>554.62673499421203</v>
      </c>
      <c r="AB356" s="13">
        <f t="shared" si="210"/>
        <v>10742.226301944656</v>
      </c>
      <c r="AC356" s="15">
        <f t="shared" si="195"/>
        <v>0</v>
      </c>
      <c r="AD356" s="3">
        <f t="shared" si="211"/>
        <v>-1.8712209600137006E-4</v>
      </c>
      <c r="AE356" s="12">
        <f t="shared" si="212"/>
        <v>0</v>
      </c>
      <c r="AF356" s="12">
        <f t="shared" si="213"/>
        <v>0</v>
      </c>
      <c r="AG356" s="12">
        <f t="shared" si="214"/>
        <v>0</v>
      </c>
      <c r="AH356" s="13">
        <f t="shared" si="196"/>
        <v>-0.11509747256837954</v>
      </c>
      <c r="AI356" s="14">
        <f t="shared" si="182"/>
        <v>-1.8712209600137006E-4</v>
      </c>
      <c r="AJ356" s="2">
        <f t="shared" si="197"/>
        <v>341</v>
      </c>
      <c r="AK356" s="12">
        <f t="shared" si="183"/>
        <v>-58.884389042302473</v>
      </c>
      <c r="AL356" s="12">
        <f t="shared" si="184"/>
        <v>-9.7261795534165252</v>
      </c>
      <c r="AM356" s="12">
        <f t="shared" si="185"/>
        <v>-49.158209488885973</v>
      </c>
      <c r="AN356" s="12">
        <f t="shared" si="186"/>
        <v>-1025.149593042488</v>
      </c>
      <c r="AO356" s="12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70"/>
    </row>
    <row r="357" spans="2:52" x14ac:dyDescent="0.45">
      <c r="B357" s="2">
        <v>342</v>
      </c>
      <c r="C357" s="12">
        <f t="shared" si="198"/>
        <v>674.5664539671202</v>
      </c>
      <c r="D357" s="12">
        <f t="shared" si="215"/>
        <v>31.254686676058501</v>
      </c>
      <c r="E357" s="12">
        <f t="shared" si="216"/>
        <v>643.31176729106164</v>
      </c>
      <c r="F357" s="12">
        <f t="shared" si="187"/>
        <v>11858.562903132339</v>
      </c>
      <c r="G357" s="1">
        <v>0</v>
      </c>
      <c r="H357" s="12">
        <f t="shared" si="199"/>
        <v>631.5070563360938</v>
      </c>
      <c r="I357" s="12">
        <f t="shared" si="200"/>
        <v>29.259615658958761</v>
      </c>
      <c r="J357" s="12">
        <f t="shared" si="201"/>
        <v>602.24744067713493</v>
      </c>
      <c r="K357" s="13">
        <f t="shared" si="188"/>
        <v>11101.59882290637</v>
      </c>
      <c r="L357" s="15">
        <f t="shared" si="189"/>
        <v>0</v>
      </c>
      <c r="M357" s="3">
        <f t="shared" si="190"/>
        <v>-9.9310942190945187E-5</v>
      </c>
      <c r="N357" s="12">
        <f t="shared" si="191"/>
        <v>0</v>
      </c>
      <c r="O357" s="12">
        <f t="shared" si="202"/>
        <v>0</v>
      </c>
      <c r="P357" s="12">
        <f t="shared" si="203"/>
        <v>0</v>
      </c>
      <c r="Q357" s="13">
        <f t="shared" si="192"/>
        <v>-6.6908237930491055E-2</v>
      </c>
      <c r="R357" s="14">
        <f t="shared" si="181"/>
        <v>-9.9310942190945187E-5</v>
      </c>
      <c r="S357" s="2">
        <v>342</v>
      </c>
      <c r="T357" s="12">
        <f t="shared" si="204"/>
        <v>615.68206492481761</v>
      </c>
      <c r="U357" s="12">
        <f t="shared" si="205"/>
        <v>21.997056398313415</v>
      </c>
      <c r="V357" s="12">
        <f t="shared" si="206"/>
        <v>593.68500852650425</v>
      </c>
      <c r="W357" s="12">
        <f t="shared" si="193"/>
        <v>10883.040068854407</v>
      </c>
      <c r="X357" s="78">
        <f t="shared" si="194"/>
        <v>0</v>
      </c>
      <c r="Y357" s="12">
        <f t="shared" si="207"/>
        <v>576.27903664834491</v>
      </c>
      <c r="Z357" s="12">
        <f t="shared" si="208"/>
        <v>20.589267078727257</v>
      </c>
      <c r="AA357" s="12">
        <f t="shared" si="209"/>
        <v>555.68976956961762</v>
      </c>
      <c r="AB357" s="13">
        <f t="shared" si="210"/>
        <v>10186.536532375039</v>
      </c>
      <c r="AC357" s="15">
        <f t="shared" si="195"/>
        <v>0</v>
      </c>
      <c r="AD357" s="3">
        <f t="shared" si="211"/>
        <v>-1.8712209600137006E-4</v>
      </c>
      <c r="AE357" s="12">
        <f t="shared" si="212"/>
        <v>0</v>
      </c>
      <c r="AF357" s="12">
        <f t="shared" si="213"/>
        <v>0</v>
      </c>
      <c r="AG357" s="12">
        <f t="shared" si="214"/>
        <v>0</v>
      </c>
      <c r="AH357" s="13">
        <f t="shared" si="196"/>
        <v>-0.11509747256837954</v>
      </c>
      <c r="AI357" s="14">
        <f t="shared" si="182"/>
        <v>-1.8712209600137006E-4</v>
      </c>
      <c r="AJ357" s="2">
        <f t="shared" si="197"/>
        <v>342</v>
      </c>
      <c r="AK357" s="12">
        <f t="shared" si="183"/>
        <v>-58.884389042302587</v>
      </c>
      <c r="AL357" s="12">
        <f t="shared" si="184"/>
        <v>-9.2576302777450863</v>
      </c>
      <c r="AM357" s="12">
        <f t="shared" si="185"/>
        <v>-49.626758764557394</v>
      </c>
      <c r="AN357" s="12">
        <f t="shared" si="186"/>
        <v>-975.52283427793191</v>
      </c>
      <c r="AO357" s="12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70"/>
    </row>
    <row r="358" spans="2:52" x14ac:dyDescent="0.45">
      <c r="B358" s="2">
        <v>343</v>
      </c>
      <c r="C358" s="12">
        <f t="shared" si="198"/>
        <v>674.5664539671202</v>
      </c>
      <c r="D358" s="12">
        <f t="shared" si="215"/>
        <v>29.646407257830848</v>
      </c>
      <c r="E358" s="12">
        <f t="shared" si="216"/>
        <v>644.92004670928941</v>
      </c>
      <c r="F358" s="12">
        <f t="shared" si="187"/>
        <v>11213.64285642305</v>
      </c>
      <c r="G358" s="1">
        <v>0</v>
      </c>
      <c r="H358" s="12">
        <f t="shared" si="199"/>
        <v>631.5070563360938</v>
      </c>
      <c r="I358" s="12">
        <f t="shared" si="200"/>
        <v>27.753997057265924</v>
      </c>
      <c r="J358" s="12">
        <f t="shared" si="201"/>
        <v>603.75305927882789</v>
      </c>
      <c r="K358" s="13">
        <f t="shared" si="188"/>
        <v>10497.845763627542</v>
      </c>
      <c r="L358" s="15">
        <f t="shared" si="189"/>
        <v>0</v>
      </c>
      <c r="M358" s="3">
        <f t="shared" si="190"/>
        <v>-9.9310942190945187E-5</v>
      </c>
      <c r="N358" s="12">
        <f t="shared" si="191"/>
        <v>0</v>
      </c>
      <c r="O358" s="12">
        <f t="shared" si="202"/>
        <v>0</v>
      </c>
      <c r="P358" s="12">
        <f t="shared" si="203"/>
        <v>0</v>
      </c>
      <c r="Q358" s="13">
        <f t="shared" si="192"/>
        <v>-6.6908237930491055E-2</v>
      </c>
      <c r="R358" s="14">
        <f t="shared" si="181"/>
        <v>-9.9310942190945187E-5</v>
      </c>
      <c r="S358" s="2">
        <v>343</v>
      </c>
      <c r="T358" s="12">
        <f t="shared" si="204"/>
        <v>615.68206492481761</v>
      </c>
      <c r="U358" s="12">
        <f t="shared" si="205"/>
        <v>20.859160131970945</v>
      </c>
      <c r="V358" s="12">
        <f t="shared" si="206"/>
        <v>594.82290479284666</v>
      </c>
      <c r="W358" s="12">
        <f t="shared" si="193"/>
        <v>10288.21716406156</v>
      </c>
      <c r="X358" s="78">
        <f t="shared" si="194"/>
        <v>0</v>
      </c>
      <c r="Y358" s="12">
        <f t="shared" si="207"/>
        <v>576.27903664834491</v>
      </c>
      <c r="Z358" s="12">
        <f t="shared" si="208"/>
        <v>19.524195020385491</v>
      </c>
      <c r="AA358" s="12">
        <f t="shared" si="209"/>
        <v>556.75484162795954</v>
      </c>
      <c r="AB358" s="13">
        <f t="shared" si="210"/>
        <v>9629.7816907470806</v>
      </c>
      <c r="AC358" s="15">
        <f t="shared" si="195"/>
        <v>0</v>
      </c>
      <c r="AD358" s="3">
        <f t="shared" si="211"/>
        <v>-1.8712209600137006E-4</v>
      </c>
      <c r="AE358" s="12">
        <f t="shared" si="212"/>
        <v>0</v>
      </c>
      <c r="AF358" s="12">
        <f t="shared" si="213"/>
        <v>0</v>
      </c>
      <c r="AG358" s="12">
        <f t="shared" si="214"/>
        <v>0</v>
      </c>
      <c r="AH358" s="13">
        <f t="shared" si="196"/>
        <v>-0.11509747256837954</v>
      </c>
      <c r="AI358" s="14">
        <f t="shared" si="182"/>
        <v>-1.8712209600137006E-4</v>
      </c>
      <c r="AJ358" s="2">
        <f t="shared" si="197"/>
        <v>343</v>
      </c>
      <c r="AK358" s="12">
        <f t="shared" si="183"/>
        <v>-58.884389042302587</v>
      </c>
      <c r="AL358" s="12">
        <f t="shared" si="184"/>
        <v>-8.7872471258599028</v>
      </c>
      <c r="AM358" s="12">
        <f t="shared" si="185"/>
        <v>-50.097141916442752</v>
      </c>
      <c r="AN358" s="12">
        <f t="shared" si="186"/>
        <v>-925.42569236149029</v>
      </c>
      <c r="AO358" s="12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70"/>
    </row>
    <row r="359" spans="2:52" x14ac:dyDescent="0.45">
      <c r="B359" s="2">
        <v>344</v>
      </c>
      <c r="C359" s="12">
        <f t="shared" si="198"/>
        <v>674.5664539671202</v>
      </c>
      <c r="D359" s="12">
        <f t="shared" si="215"/>
        <v>28.034107141057625</v>
      </c>
      <c r="E359" s="12">
        <f t="shared" si="216"/>
        <v>646.53234682606262</v>
      </c>
      <c r="F359" s="12">
        <f t="shared" si="187"/>
        <v>10567.110509596987</v>
      </c>
      <c r="G359" s="1">
        <v>0</v>
      </c>
      <c r="H359" s="12">
        <f t="shared" si="199"/>
        <v>631.5070563360938</v>
      </c>
      <c r="I359" s="12">
        <f t="shared" si="200"/>
        <v>26.244614409068856</v>
      </c>
      <c r="J359" s="12">
        <f t="shared" si="201"/>
        <v>605.26244192702495</v>
      </c>
      <c r="K359" s="13">
        <f t="shared" si="188"/>
        <v>9892.5833217005165</v>
      </c>
      <c r="L359" s="15">
        <f t="shared" si="189"/>
        <v>0</v>
      </c>
      <c r="M359" s="3">
        <f t="shared" si="190"/>
        <v>-9.9310942190945187E-5</v>
      </c>
      <c r="N359" s="12">
        <f t="shared" si="191"/>
        <v>0</v>
      </c>
      <c r="O359" s="12">
        <f t="shared" si="202"/>
        <v>0</v>
      </c>
      <c r="P359" s="12">
        <f t="shared" si="203"/>
        <v>0</v>
      </c>
      <c r="Q359" s="13">
        <f t="shared" si="192"/>
        <v>-6.6908237930491055E-2</v>
      </c>
      <c r="R359" s="14">
        <f t="shared" si="181"/>
        <v>-9.9310942190945187E-5</v>
      </c>
      <c r="S359" s="2">
        <v>344</v>
      </c>
      <c r="T359" s="12">
        <f t="shared" si="204"/>
        <v>615.6820649248175</v>
      </c>
      <c r="U359" s="12">
        <f t="shared" si="205"/>
        <v>19.719082897784656</v>
      </c>
      <c r="V359" s="12">
        <f t="shared" si="206"/>
        <v>595.96298202703281</v>
      </c>
      <c r="W359" s="12">
        <f t="shared" si="193"/>
        <v>9692.2541820345268</v>
      </c>
      <c r="X359" s="78">
        <f t="shared" si="194"/>
        <v>0</v>
      </c>
      <c r="Y359" s="12">
        <f t="shared" si="207"/>
        <v>576.27903664834491</v>
      </c>
      <c r="Z359" s="12">
        <f t="shared" si="208"/>
        <v>18.457081573931905</v>
      </c>
      <c r="AA359" s="12">
        <f t="shared" si="209"/>
        <v>557.82195507441293</v>
      </c>
      <c r="AB359" s="13">
        <f t="shared" si="210"/>
        <v>9071.9597356726681</v>
      </c>
      <c r="AC359" s="15">
        <f t="shared" si="195"/>
        <v>0</v>
      </c>
      <c r="AD359" s="3">
        <f t="shared" si="211"/>
        <v>-1.8712209600137006E-4</v>
      </c>
      <c r="AE359" s="12">
        <f t="shared" si="212"/>
        <v>0</v>
      </c>
      <c r="AF359" s="12">
        <f t="shared" si="213"/>
        <v>0</v>
      </c>
      <c r="AG359" s="12">
        <f t="shared" si="214"/>
        <v>0</v>
      </c>
      <c r="AH359" s="13">
        <f t="shared" si="196"/>
        <v>-0.11509747256837954</v>
      </c>
      <c r="AI359" s="14">
        <f t="shared" si="182"/>
        <v>-1.8712209600137006E-4</v>
      </c>
      <c r="AJ359" s="2">
        <f t="shared" si="197"/>
        <v>344</v>
      </c>
      <c r="AK359" s="12">
        <f t="shared" si="183"/>
        <v>-58.884389042302701</v>
      </c>
      <c r="AL359" s="12">
        <f t="shared" si="184"/>
        <v>-8.3150242432729691</v>
      </c>
      <c r="AM359" s="12">
        <f t="shared" si="185"/>
        <v>-50.569364799029813</v>
      </c>
      <c r="AN359" s="12">
        <f t="shared" si="186"/>
        <v>-874.85632756246014</v>
      </c>
      <c r="AO359" s="12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70"/>
    </row>
    <row r="360" spans="2:52" x14ac:dyDescent="0.45">
      <c r="B360" s="2">
        <v>345</v>
      </c>
      <c r="C360" s="12">
        <f t="shared" si="198"/>
        <v>674.5664539671202</v>
      </c>
      <c r="D360" s="12">
        <f t="shared" si="215"/>
        <v>26.41777627399247</v>
      </c>
      <c r="E360" s="12">
        <f t="shared" si="216"/>
        <v>648.14867769312775</v>
      </c>
      <c r="F360" s="12">
        <f t="shared" si="187"/>
        <v>9918.96183190386</v>
      </c>
      <c r="G360" s="1">
        <v>0</v>
      </c>
      <c r="H360" s="12">
        <f t="shared" si="199"/>
        <v>631.50705633609368</v>
      </c>
      <c r="I360" s="12">
        <f t="shared" si="200"/>
        <v>24.731458304251291</v>
      </c>
      <c r="J360" s="12">
        <f t="shared" si="201"/>
        <v>606.77559803184238</v>
      </c>
      <c r="K360" s="13">
        <f t="shared" si="188"/>
        <v>9285.807723668675</v>
      </c>
      <c r="L360" s="15">
        <f t="shared" si="189"/>
        <v>0</v>
      </c>
      <c r="M360" s="3">
        <f t="shared" si="190"/>
        <v>-9.9310942190945187E-5</v>
      </c>
      <c r="N360" s="12">
        <f t="shared" si="191"/>
        <v>0</v>
      </c>
      <c r="O360" s="12">
        <f t="shared" si="202"/>
        <v>0</v>
      </c>
      <c r="P360" s="12">
        <f t="shared" si="203"/>
        <v>0</v>
      </c>
      <c r="Q360" s="13">
        <f t="shared" si="192"/>
        <v>-6.6908237930491055E-2</v>
      </c>
      <c r="R360" s="14">
        <f t="shared" si="181"/>
        <v>-9.9310942190945187E-5</v>
      </c>
      <c r="S360" s="2">
        <v>345</v>
      </c>
      <c r="T360" s="12">
        <f t="shared" si="204"/>
        <v>615.6820649248175</v>
      </c>
      <c r="U360" s="12">
        <f t="shared" si="205"/>
        <v>18.576820515566176</v>
      </c>
      <c r="V360" s="12">
        <f t="shared" si="206"/>
        <v>597.10524440925133</v>
      </c>
      <c r="W360" s="12">
        <f t="shared" si="193"/>
        <v>9095.1489376252757</v>
      </c>
      <c r="X360" s="78">
        <f t="shared" si="194"/>
        <v>0</v>
      </c>
      <c r="Y360" s="12">
        <f t="shared" si="207"/>
        <v>576.27903664834491</v>
      </c>
      <c r="Z360" s="12">
        <f t="shared" si="208"/>
        <v>17.387922826705946</v>
      </c>
      <c r="AA360" s="12">
        <f t="shared" si="209"/>
        <v>558.89111382163901</v>
      </c>
      <c r="AB360" s="13">
        <f t="shared" si="210"/>
        <v>8513.0686218510291</v>
      </c>
      <c r="AC360" s="15">
        <f t="shared" si="195"/>
        <v>0</v>
      </c>
      <c r="AD360" s="3">
        <f t="shared" si="211"/>
        <v>-1.8712209600137006E-4</v>
      </c>
      <c r="AE360" s="12">
        <f t="shared" si="212"/>
        <v>0</v>
      </c>
      <c r="AF360" s="12">
        <f t="shared" si="213"/>
        <v>0</v>
      </c>
      <c r="AG360" s="12">
        <f t="shared" si="214"/>
        <v>0</v>
      </c>
      <c r="AH360" s="13">
        <f t="shared" si="196"/>
        <v>-0.11509747256837954</v>
      </c>
      <c r="AI360" s="14">
        <f t="shared" si="182"/>
        <v>-1.8712209600137006E-4</v>
      </c>
      <c r="AJ360" s="2">
        <f t="shared" si="197"/>
        <v>345</v>
      </c>
      <c r="AK360" s="12">
        <f t="shared" si="183"/>
        <v>-58.884389042302701</v>
      </c>
      <c r="AL360" s="12">
        <f t="shared" si="184"/>
        <v>-7.8409557584262934</v>
      </c>
      <c r="AM360" s="12">
        <f t="shared" si="185"/>
        <v>-51.043433283876425</v>
      </c>
      <c r="AN360" s="12">
        <f t="shared" si="186"/>
        <v>-823.81289427858428</v>
      </c>
      <c r="AO360" s="12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70"/>
    </row>
    <row r="361" spans="2:52" x14ac:dyDescent="0.45">
      <c r="B361" s="2">
        <v>346</v>
      </c>
      <c r="C361" s="12">
        <f t="shared" si="198"/>
        <v>674.56645396712031</v>
      </c>
      <c r="D361" s="12">
        <f t="shared" si="215"/>
        <v>24.79740457975965</v>
      </c>
      <c r="E361" s="12">
        <f t="shared" si="216"/>
        <v>649.76904938736061</v>
      </c>
      <c r="F361" s="12">
        <f t="shared" si="187"/>
        <v>9269.1927825165003</v>
      </c>
      <c r="G361" s="1">
        <v>0</v>
      </c>
      <c r="H361" s="12">
        <f t="shared" si="199"/>
        <v>631.50705633609391</v>
      </c>
      <c r="I361" s="12">
        <f t="shared" si="200"/>
        <v>23.214519309171688</v>
      </c>
      <c r="J361" s="12">
        <f t="shared" si="201"/>
        <v>608.29253702692222</v>
      </c>
      <c r="K361" s="13">
        <f t="shared" si="188"/>
        <v>8677.5151866417527</v>
      </c>
      <c r="L361" s="15">
        <f t="shared" si="189"/>
        <v>0</v>
      </c>
      <c r="M361" s="3">
        <f t="shared" si="190"/>
        <v>-9.9310942190945187E-5</v>
      </c>
      <c r="N361" s="12">
        <f t="shared" si="191"/>
        <v>0</v>
      </c>
      <c r="O361" s="12">
        <f t="shared" si="202"/>
        <v>0</v>
      </c>
      <c r="P361" s="12">
        <f t="shared" si="203"/>
        <v>0</v>
      </c>
      <c r="Q361" s="13">
        <f t="shared" si="192"/>
        <v>-6.6908237930491055E-2</v>
      </c>
      <c r="R361" s="14">
        <f t="shared" si="181"/>
        <v>-9.9310942190945187E-5</v>
      </c>
      <c r="S361" s="2">
        <v>346</v>
      </c>
      <c r="T361" s="12">
        <f t="shared" si="204"/>
        <v>615.6820649248175</v>
      </c>
      <c r="U361" s="12">
        <f t="shared" si="205"/>
        <v>17.43236879711511</v>
      </c>
      <c r="V361" s="12">
        <f t="shared" si="206"/>
        <v>598.24969612770235</v>
      </c>
      <c r="W361" s="12">
        <f t="shared" si="193"/>
        <v>8496.8992414975728</v>
      </c>
      <c r="X361" s="78">
        <f t="shared" si="194"/>
        <v>0</v>
      </c>
      <c r="Y361" s="12">
        <f t="shared" si="207"/>
        <v>576.27903664834491</v>
      </c>
      <c r="Z361" s="12">
        <f t="shared" si="208"/>
        <v>16.316714858547805</v>
      </c>
      <c r="AA361" s="12">
        <f t="shared" si="209"/>
        <v>559.9623217897971</v>
      </c>
      <c r="AB361" s="13">
        <f t="shared" si="210"/>
        <v>7953.1063000612321</v>
      </c>
      <c r="AC361" s="15">
        <f t="shared" si="195"/>
        <v>0</v>
      </c>
      <c r="AD361" s="3">
        <f t="shared" si="211"/>
        <v>-1.8712209600137006E-4</v>
      </c>
      <c r="AE361" s="12">
        <f t="shared" si="212"/>
        <v>0</v>
      </c>
      <c r="AF361" s="12">
        <f t="shared" si="213"/>
        <v>0</v>
      </c>
      <c r="AG361" s="12">
        <f t="shared" si="214"/>
        <v>0</v>
      </c>
      <c r="AH361" s="13">
        <f t="shared" si="196"/>
        <v>-0.11509747256837954</v>
      </c>
      <c r="AI361" s="14">
        <f t="shared" si="182"/>
        <v>-1.8712209600137006E-4</v>
      </c>
      <c r="AJ361" s="2">
        <f t="shared" si="197"/>
        <v>346</v>
      </c>
      <c r="AK361" s="12">
        <f t="shared" si="183"/>
        <v>-58.884389042302814</v>
      </c>
      <c r="AL361" s="12">
        <f t="shared" si="184"/>
        <v>-7.3650357826445401</v>
      </c>
      <c r="AM361" s="12">
        <f t="shared" si="185"/>
        <v>-51.51935325965826</v>
      </c>
      <c r="AN361" s="12">
        <f t="shared" si="186"/>
        <v>-772.2935410189275</v>
      </c>
      <c r="AO361" s="12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70"/>
    </row>
    <row r="362" spans="2:52" x14ac:dyDescent="0.45">
      <c r="B362" s="2">
        <v>347</v>
      </c>
      <c r="C362" s="12">
        <f t="shared" si="198"/>
        <v>674.56645396712031</v>
      </c>
      <c r="D362" s="12">
        <f t="shared" si="215"/>
        <v>23.172981956291252</v>
      </c>
      <c r="E362" s="12">
        <f t="shared" si="216"/>
        <v>651.3934720108291</v>
      </c>
      <c r="F362" s="12">
        <f t="shared" si="187"/>
        <v>8617.7993105056703</v>
      </c>
      <c r="G362" s="1">
        <v>0</v>
      </c>
      <c r="H362" s="12">
        <f t="shared" si="199"/>
        <v>631.5070563360938</v>
      </c>
      <c r="I362" s="12">
        <f t="shared" si="200"/>
        <v>21.693787966604383</v>
      </c>
      <c r="J362" s="12">
        <f t="shared" si="201"/>
        <v>609.81326836948938</v>
      </c>
      <c r="K362" s="13">
        <f t="shared" si="188"/>
        <v>8067.7019182722634</v>
      </c>
      <c r="L362" s="15">
        <f t="shared" si="189"/>
        <v>0</v>
      </c>
      <c r="M362" s="3">
        <f t="shared" si="190"/>
        <v>-9.9310942190945187E-5</v>
      </c>
      <c r="N362" s="12">
        <f t="shared" si="191"/>
        <v>0</v>
      </c>
      <c r="O362" s="12">
        <f t="shared" si="202"/>
        <v>0</v>
      </c>
      <c r="P362" s="12">
        <f t="shared" si="203"/>
        <v>0</v>
      </c>
      <c r="Q362" s="13">
        <f t="shared" si="192"/>
        <v>-6.6908237930491055E-2</v>
      </c>
      <c r="R362" s="14">
        <f t="shared" si="181"/>
        <v>-9.9310942190945187E-5</v>
      </c>
      <c r="S362" s="2">
        <v>347</v>
      </c>
      <c r="T362" s="12">
        <f t="shared" si="204"/>
        <v>615.6820649248175</v>
      </c>
      <c r="U362" s="12">
        <f t="shared" si="205"/>
        <v>16.28572354620368</v>
      </c>
      <c r="V362" s="12">
        <f t="shared" si="206"/>
        <v>599.39634137861378</v>
      </c>
      <c r="W362" s="12">
        <f t="shared" si="193"/>
        <v>7897.5029001189587</v>
      </c>
      <c r="X362" s="78">
        <f t="shared" si="194"/>
        <v>0</v>
      </c>
      <c r="Y362" s="12">
        <f t="shared" si="207"/>
        <v>576.27903664834503</v>
      </c>
      <c r="Z362" s="12">
        <f t="shared" si="208"/>
        <v>15.243453741784029</v>
      </c>
      <c r="AA362" s="12">
        <f t="shared" si="209"/>
        <v>561.0355829065611</v>
      </c>
      <c r="AB362" s="13">
        <f t="shared" si="210"/>
        <v>7392.070717154671</v>
      </c>
      <c r="AC362" s="15">
        <f t="shared" si="195"/>
        <v>0</v>
      </c>
      <c r="AD362" s="3">
        <f t="shared" si="211"/>
        <v>-1.8712209600137006E-4</v>
      </c>
      <c r="AE362" s="12">
        <f t="shared" si="212"/>
        <v>0</v>
      </c>
      <c r="AF362" s="12">
        <f t="shared" si="213"/>
        <v>0</v>
      </c>
      <c r="AG362" s="12">
        <f t="shared" si="214"/>
        <v>0</v>
      </c>
      <c r="AH362" s="13">
        <f t="shared" si="196"/>
        <v>-0.11509747256837954</v>
      </c>
      <c r="AI362" s="14">
        <f t="shared" si="182"/>
        <v>-1.8712209600137006E-4</v>
      </c>
      <c r="AJ362" s="2">
        <f t="shared" si="197"/>
        <v>347</v>
      </c>
      <c r="AK362" s="12">
        <f t="shared" si="183"/>
        <v>-58.884389042302814</v>
      </c>
      <c r="AL362" s="12">
        <f t="shared" si="184"/>
        <v>-6.887258410087572</v>
      </c>
      <c r="AM362" s="12">
        <f t="shared" si="185"/>
        <v>-51.997130632215317</v>
      </c>
      <c r="AN362" s="12">
        <f t="shared" si="186"/>
        <v>-720.29641038671161</v>
      </c>
      <c r="AO362" s="12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70"/>
    </row>
    <row r="363" spans="2:52" x14ac:dyDescent="0.45">
      <c r="B363" s="2">
        <v>348</v>
      </c>
      <c r="C363" s="12">
        <f t="shared" si="198"/>
        <v>674.56645396712031</v>
      </c>
      <c r="D363" s="12">
        <f t="shared" si="215"/>
        <v>21.544498276264175</v>
      </c>
      <c r="E363" s="12">
        <f t="shared" si="216"/>
        <v>653.02195569085609</v>
      </c>
      <c r="F363" s="12">
        <f t="shared" si="187"/>
        <v>7964.7773548148143</v>
      </c>
      <c r="G363" s="1">
        <v>0</v>
      </c>
      <c r="H363" s="12">
        <f t="shared" si="199"/>
        <v>631.50705633609391</v>
      </c>
      <c r="I363" s="12">
        <f t="shared" si="200"/>
        <v>20.169254795680658</v>
      </c>
      <c r="J363" s="12">
        <f t="shared" si="201"/>
        <v>611.33780154041324</v>
      </c>
      <c r="K363" s="13">
        <f t="shared" si="188"/>
        <v>7456.3641167318501</v>
      </c>
      <c r="L363" s="15">
        <f t="shared" si="189"/>
        <v>0</v>
      </c>
      <c r="M363" s="3">
        <f t="shared" si="190"/>
        <v>-9.9310942190945187E-5</v>
      </c>
      <c r="N363" s="12">
        <f t="shared" si="191"/>
        <v>0</v>
      </c>
      <c r="O363" s="12">
        <f t="shared" si="202"/>
        <v>0</v>
      </c>
      <c r="P363" s="12">
        <f t="shared" si="203"/>
        <v>0</v>
      </c>
      <c r="Q363" s="13">
        <f t="shared" si="192"/>
        <v>-6.6908237930491055E-2</v>
      </c>
      <c r="R363" s="14">
        <f t="shared" si="181"/>
        <v>-9.9310942190945187E-5</v>
      </c>
      <c r="S363" s="2">
        <v>348</v>
      </c>
      <c r="T363" s="12">
        <f t="shared" si="204"/>
        <v>615.68206492481738</v>
      </c>
      <c r="U363" s="12">
        <f t="shared" si="205"/>
        <v>15.136880558561337</v>
      </c>
      <c r="V363" s="12">
        <f t="shared" si="206"/>
        <v>600.54518436625608</v>
      </c>
      <c r="W363" s="12">
        <f t="shared" si="193"/>
        <v>7296.9577157527028</v>
      </c>
      <c r="X363" s="78">
        <f t="shared" si="194"/>
        <v>0</v>
      </c>
      <c r="Y363" s="12">
        <f t="shared" si="207"/>
        <v>576.27903664834491</v>
      </c>
      <c r="Z363" s="12">
        <f t="shared" si="208"/>
        <v>14.168135541213118</v>
      </c>
      <c r="AA363" s="12">
        <f t="shared" si="209"/>
        <v>562.11090110713178</v>
      </c>
      <c r="AB363" s="13">
        <f t="shared" si="210"/>
        <v>6829.9598160475389</v>
      </c>
      <c r="AC363" s="15">
        <f t="shared" si="195"/>
        <v>0</v>
      </c>
      <c r="AD363" s="3">
        <f t="shared" si="211"/>
        <v>-1.8712209600137006E-4</v>
      </c>
      <c r="AE363" s="12">
        <f t="shared" si="212"/>
        <v>0</v>
      </c>
      <c r="AF363" s="12">
        <f t="shared" si="213"/>
        <v>0</v>
      </c>
      <c r="AG363" s="12">
        <f t="shared" si="214"/>
        <v>0</v>
      </c>
      <c r="AH363" s="13">
        <f t="shared" si="196"/>
        <v>-0.11509747256837954</v>
      </c>
      <c r="AI363" s="14">
        <f t="shared" si="182"/>
        <v>-1.8712209600137006E-4</v>
      </c>
      <c r="AJ363" s="2">
        <f t="shared" si="197"/>
        <v>348</v>
      </c>
      <c r="AK363" s="12">
        <f t="shared" si="183"/>
        <v>-58.884389042302928</v>
      </c>
      <c r="AL363" s="12">
        <f t="shared" si="184"/>
        <v>-6.4076177177028377</v>
      </c>
      <c r="AM363" s="12">
        <f t="shared" si="185"/>
        <v>-52.476771324600008</v>
      </c>
      <c r="AN363" s="12">
        <f t="shared" si="186"/>
        <v>-667.81963906211149</v>
      </c>
      <c r="AO363" s="12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70"/>
    </row>
    <row r="364" spans="2:52" x14ac:dyDescent="0.45">
      <c r="B364" s="2">
        <v>349</v>
      </c>
      <c r="C364" s="12">
        <f t="shared" si="198"/>
        <v>674.56645396712031</v>
      </c>
      <c r="D364" s="12">
        <f t="shared" si="215"/>
        <v>19.911943387037038</v>
      </c>
      <c r="E364" s="12">
        <f t="shared" si="216"/>
        <v>654.6545105800833</v>
      </c>
      <c r="F364" s="12">
        <f t="shared" si="187"/>
        <v>7310.122844234731</v>
      </c>
      <c r="G364" s="1">
        <v>0</v>
      </c>
      <c r="H364" s="12">
        <f t="shared" si="199"/>
        <v>631.5070563360938</v>
      </c>
      <c r="I364" s="12">
        <f t="shared" si="200"/>
        <v>18.640910291829627</v>
      </c>
      <c r="J364" s="12">
        <f t="shared" si="201"/>
        <v>612.86614604426416</v>
      </c>
      <c r="K364" s="13">
        <f t="shared" si="188"/>
        <v>6843.4979706875856</v>
      </c>
      <c r="L364" s="15">
        <f t="shared" si="189"/>
        <v>0</v>
      </c>
      <c r="M364" s="3">
        <f t="shared" si="190"/>
        <v>-9.9310942190945187E-5</v>
      </c>
      <c r="N364" s="12">
        <f t="shared" si="191"/>
        <v>0</v>
      </c>
      <c r="O364" s="12">
        <f t="shared" si="202"/>
        <v>0</v>
      </c>
      <c r="P364" s="12">
        <f t="shared" si="203"/>
        <v>0</v>
      </c>
      <c r="Q364" s="13">
        <f t="shared" si="192"/>
        <v>-6.6908237930491055E-2</v>
      </c>
      <c r="R364" s="14">
        <f t="shared" si="181"/>
        <v>-9.9310942190945187E-5</v>
      </c>
      <c r="S364" s="2">
        <v>349</v>
      </c>
      <c r="T364" s="12">
        <f t="shared" si="204"/>
        <v>615.6820649248175</v>
      </c>
      <c r="U364" s="12">
        <f t="shared" si="205"/>
        <v>13.985835621859348</v>
      </c>
      <c r="V364" s="12">
        <f t="shared" si="206"/>
        <v>601.69622930295816</v>
      </c>
      <c r="W364" s="12">
        <f t="shared" si="193"/>
        <v>6695.2614864497446</v>
      </c>
      <c r="X364" s="78">
        <f t="shared" si="194"/>
        <v>0</v>
      </c>
      <c r="Y364" s="12">
        <f t="shared" si="207"/>
        <v>576.27903664834491</v>
      </c>
      <c r="Z364" s="12">
        <f t="shared" si="208"/>
        <v>13.090756314091113</v>
      </c>
      <c r="AA364" s="12">
        <f t="shared" si="209"/>
        <v>563.1882803342537</v>
      </c>
      <c r="AB364" s="13">
        <f t="shared" si="210"/>
        <v>6266.7715357132856</v>
      </c>
      <c r="AC364" s="15">
        <f t="shared" si="195"/>
        <v>0</v>
      </c>
      <c r="AD364" s="3">
        <f t="shared" si="211"/>
        <v>-1.8712209600137006E-4</v>
      </c>
      <c r="AE364" s="12">
        <f t="shared" si="212"/>
        <v>0</v>
      </c>
      <c r="AF364" s="12">
        <f t="shared" si="213"/>
        <v>0</v>
      </c>
      <c r="AG364" s="12">
        <f t="shared" si="214"/>
        <v>0</v>
      </c>
      <c r="AH364" s="13">
        <f t="shared" si="196"/>
        <v>-0.11509747256837954</v>
      </c>
      <c r="AI364" s="14">
        <f t="shared" si="182"/>
        <v>-1.8712209600137006E-4</v>
      </c>
      <c r="AJ364" s="2">
        <f t="shared" si="197"/>
        <v>349</v>
      </c>
      <c r="AK364" s="12">
        <f t="shared" si="183"/>
        <v>-58.884389042302814</v>
      </c>
      <c r="AL364" s="12">
        <f t="shared" si="184"/>
        <v>-5.9261077651776901</v>
      </c>
      <c r="AM364" s="12">
        <f t="shared" si="185"/>
        <v>-52.958281277125138</v>
      </c>
      <c r="AN364" s="12">
        <f t="shared" si="186"/>
        <v>-614.86135778498647</v>
      </c>
      <c r="AO364" s="12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70"/>
    </row>
    <row r="365" spans="2:52" x14ac:dyDescent="0.45">
      <c r="B365" s="2">
        <v>350</v>
      </c>
      <c r="C365" s="12">
        <f t="shared" si="198"/>
        <v>674.56645396712031</v>
      </c>
      <c r="D365" s="12">
        <f t="shared" si="215"/>
        <v>18.275307110586827</v>
      </c>
      <c r="E365" s="12">
        <f t="shared" si="216"/>
        <v>656.29114685653349</v>
      </c>
      <c r="F365" s="12">
        <f t="shared" si="187"/>
        <v>6653.8316973781975</v>
      </c>
      <c r="G365" s="1">
        <v>0</v>
      </c>
      <c r="H365" s="12">
        <f t="shared" si="199"/>
        <v>631.5070563360938</v>
      </c>
      <c r="I365" s="12">
        <f t="shared" si="200"/>
        <v>17.108744926718966</v>
      </c>
      <c r="J365" s="12">
        <f t="shared" si="201"/>
        <v>614.39831140937486</v>
      </c>
      <c r="K365" s="13">
        <f t="shared" si="188"/>
        <v>6229.0996592782103</v>
      </c>
      <c r="L365" s="15">
        <f t="shared" si="189"/>
        <v>0</v>
      </c>
      <c r="M365" s="3">
        <f t="shared" si="190"/>
        <v>-9.9310942190945187E-5</v>
      </c>
      <c r="N365" s="12">
        <f t="shared" si="191"/>
        <v>0</v>
      </c>
      <c r="O365" s="12">
        <f t="shared" si="202"/>
        <v>0</v>
      </c>
      <c r="P365" s="12">
        <f t="shared" si="203"/>
        <v>0</v>
      </c>
      <c r="Q365" s="13">
        <f t="shared" si="192"/>
        <v>-6.6908237930491055E-2</v>
      </c>
      <c r="R365" s="14">
        <f t="shared" si="181"/>
        <v>-9.9310942190945187E-5</v>
      </c>
      <c r="S365" s="2">
        <v>350</v>
      </c>
      <c r="T365" s="12">
        <f t="shared" si="204"/>
        <v>615.68206492481738</v>
      </c>
      <c r="U365" s="12">
        <f t="shared" si="205"/>
        <v>12.832584515695343</v>
      </c>
      <c r="V365" s="12">
        <f t="shared" si="206"/>
        <v>602.84948040912207</v>
      </c>
      <c r="W365" s="12">
        <f t="shared" si="193"/>
        <v>6092.4120060406221</v>
      </c>
      <c r="X365" s="78">
        <f t="shared" si="194"/>
        <v>0</v>
      </c>
      <c r="Y365" s="12">
        <f t="shared" si="207"/>
        <v>576.27903664834491</v>
      </c>
      <c r="Z365" s="12">
        <f t="shared" si="208"/>
        <v>12.01131211011713</v>
      </c>
      <c r="AA365" s="12">
        <f t="shared" si="209"/>
        <v>564.26772453822787</v>
      </c>
      <c r="AB365" s="13">
        <f t="shared" si="210"/>
        <v>5702.5038111750582</v>
      </c>
      <c r="AC365" s="15">
        <f t="shared" si="195"/>
        <v>0</v>
      </c>
      <c r="AD365" s="3">
        <f t="shared" si="211"/>
        <v>-1.8712209600137006E-4</v>
      </c>
      <c r="AE365" s="12">
        <f t="shared" si="212"/>
        <v>0</v>
      </c>
      <c r="AF365" s="12">
        <f t="shared" si="213"/>
        <v>0</v>
      </c>
      <c r="AG365" s="12">
        <f t="shared" si="214"/>
        <v>0</v>
      </c>
      <c r="AH365" s="13">
        <f t="shared" si="196"/>
        <v>-0.11509747256837954</v>
      </c>
      <c r="AI365" s="14">
        <f t="shared" si="182"/>
        <v>-1.8712209600137006E-4</v>
      </c>
      <c r="AJ365" s="2">
        <f t="shared" si="197"/>
        <v>350</v>
      </c>
      <c r="AK365" s="12">
        <f t="shared" si="183"/>
        <v>-58.884389042302928</v>
      </c>
      <c r="AL365" s="12">
        <f t="shared" si="184"/>
        <v>-5.4427225948914835</v>
      </c>
      <c r="AM365" s="12">
        <f t="shared" si="185"/>
        <v>-53.441666447411421</v>
      </c>
      <c r="AN365" s="12">
        <f t="shared" si="186"/>
        <v>-561.41969133757539</v>
      </c>
      <c r="AO365" s="12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70"/>
    </row>
    <row r="366" spans="2:52" x14ac:dyDescent="0.45">
      <c r="B366" s="2">
        <v>351</v>
      </c>
      <c r="C366" s="12">
        <f t="shared" si="198"/>
        <v>674.5664539671202</v>
      </c>
      <c r="D366" s="12">
        <f t="shared" si="215"/>
        <v>16.634579243445494</v>
      </c>
      <c r="E366" s="12">
        <f t="shared" si="216"/>
        <v>657.9318747236747</v>
      </c>
      <c r="F366" s="12">
        <f t="shared" si="187"/>
        <v>5995.8998226545227</v>
      </c>
      <c r="G366" s="1">
        <v>0</v>
      </c>
      <c r="H366" s="12">
        <f t="shared" si="199"/>
        <v>631.50705633609368</v>
      </c>
      <c r="I366" s="12">
        <f t="shared" si="200"/>
        <v>15.572749148195527</v>
      </c>
      <c r="J366" s="12">
        <f t="shared" si="201"/>
        <v>615.93430718789807</v>
      </c>
      <c r="K366" s="13">
        <f t="shared" si="188"/>
        <v>5613.1653520903119</v>
      </c>
      <c r="L366" s="15">
        <f t="shared" si="189"/>
        <v>0</v>
      </c>
      <c r="M366" s="3">
        <f t="shared" si="190"/>
        <v>-9.9310942190945187E-5</v>
      </c>
      <c r="N366" s="12">
        <f t="shared" si="191"/>
        <v>0</v>
      </c>
      <c r="O366" s="12">
        <f t="shared" si="202"/>
        <v>0</v>
      </c>
      <c r="P366" s="12">
        <f t="shared" si="203"/>
        <v>0</v>
      </c>
      <c r="Q366" s="13">
        <f t="shared" si="192"/>
        <v>-6.6908237930491055E-2</v>
      </c>
      <c r="R366" s="14">
        <f t="shared" si="181"/>
        <v>-9.9310942190945187E-5</v>
      </c>
      <c r="S366" s="2">
        <v>351</v>
      </c>
      <c r="T366" s="12">
        <f t="shared" si="204"/>
        <v>615.68206492481738</v>
      </c>
      <c r="U366" s="12">
        <f t="shared" si="205"/>
        <v>11.677123011577859</v>
      </c>
      <c r="V366" s="12">
        <f t="shared" si="206"/>
        <v>604.00494191323946</v>
      </c>
      <c r="W366" s="12">
        <f t="shared" si="193"/>
        <v>5488.4070641273829</v>
      </c>
      <c r="X366" s="78">
        <f t="shared" si="194"/>
        <v>0</v>
      </c>
      <c r="Y366" s="12">
        <f t="shared" si="207"/>
        <v>576.27903664834491</v>
      </c>
      <c r="Z366" s="12">
        <f t="shared" si="208"/>
        <v>10.929798971418862</v>
      </c>
      <c r="AA366" s="12">
        <f t="shared" si="209"/>
        <v>565.34923767692612</v>
      </c>
      <c r="AB366" s="13">
        <f t="shared" si="210"/>
        <v>5137.1545734981319</v>
      </c>
      <c r="AC366" s="15">
        <f t="shared" si="195"/>
        <v>0</v>
      </c>
      <c r="AD366" s="3">
        <f t="shared" si="211"/>
        <v>-1.8712209600137006E-4</v>
      </c>
      <c r="AE366" s="12">
        <f t="shared" si="212"/>
        <v>0</v>
      </c>
      <c r="AF366" s="12">
        <f t="shared" si="213"/>
        <v>0</v>
      </c>
      <c r="AG366" s="12">
        <f t="shared" si="214"/>
        <v>0</v>
      </c>
      <c r="AH366" s="13">
        <f t="shared" si="196"/>
        <v>-0.11509747256837954</v>
      </c>
      <c r="AI366" s="14">
        <f t="shared" si="182"/>
        <v>-1.8712209600137006E-4</v>
      </c>
      <c r="AJ366" s="2">
        <f t="shared" si="197"/>
        <v>351</v>
      </c>
      <c r="AK366" s="12">
        <f t="shared" si="183"/>
        <v>-58.884389042302814</v>
      </c>
      <c r="AL366" s="12">
        <f t="shared" si="184"/>
        <v>-4.957456231867635</v>
      </c>
      <c r="AM366" s="12">
        <f t="shared" si="185"/>
        <v>-53.926932810435233</v>
      </c>
      <c r="AN366" s="12">
        <f t="shared" si="186"/>
        <v>-507.49275852713981</v>
      </c>
      <c r="AO366" s="12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70"/>
    </row>
    <row r="367" spans="2:52" x14ac:dyDescent="0.45">
      <c r="B367" s="2">
        <v>352</v>
      </c>
      <c r="C367" s="12">
        <f t="shared" si="198"/>
        <v>674.56645396712054</v>
      </c>
      <c r="D367" s="12">
        <f t="shared" si="215"/>
        <v>14.989749556636307</v>
      </c>
      <c r="E367" s="12">
        <f t="shared" si="216"/>
        <v>659.57670441048413</v>
      </c>
      <c r="F367" s="12">
        <f t="shared" si="187"/>
        <v>5336.3231182440386</v>
      </c>
      <c r="G367" s="1">
        <v>0</v>
      </c>
      <c r="H367" s="12">
        <f t="shared" si="199"/>
        <v>631.50705633609391</v>
      </c>
      <c r="I367" s="12">
        <f t="shared" si="200"/>
        <v>14.03291338022578</v>
      </c>
      <c r="J367" s="12">
        <f t="shared" si="201"/>
        <v>617.47414295586805</v>
      </c>
      <c r="K367" s="13">
        <f t="shared" si="188"/>
        <v>4995.6912091344439</v>
      </c>
      <c r="L367" s="15">
        <f t="shared" si="189"/>
        <v>0</v>
      </c>
      <c r="M367" s="3">
        <f t="shared" si="190"/>
        <v>-9.9310942190945187E-5</v>
      </c>
      <c r="N367" s="12">
        <f t="shared" si="191"/>
        <v>0</v>
      </c>
      <c r="O367" s="12">
        <f t="shared" si="202"/>
        <v>0</v>
      </c>
      <c r="P367" s="12">
        <f t="shared" si="203"/>
        <v>0</v>
      </c>
      <c r="Q367" s="13">
        <f t="shared" si="192"/>
        <v>-6.6908237930491055E-2</v>
      </c>
      <c r="R367" s="14">
        <f t="shared" si="181"/>
        <v>-9.9310942190945187E-5</v>
      </c>
      <c r="S367" s="2">
        <v>352</v>
      </c>
      <c r="T367" s="12">
        <f t="shared" si="204"/>
        <v>615.6820649248175</v>
      </c>
      <c r="U367" s="12">
        <f t="shared" si="205"/>
        <v>10.519446872910816</v>
      </c>
      <c r="V367" s="12">
        <f t="shared" si="206"/>
        <v>605.16261805190663</v>
      </c>
      <c r="W367" s="12">
        <f t="shared" si="193"/>
        <v>4883.2444460754759</v>
      </c>
      <c r="X367" s="78">
        <f t="shared" si="194"/>
        <v>0</v>
      </c>
      <c r="Y367" s="12">
        <f t="shared" si="207"/>
        <v>576.27903664834491</v>
      </c>
      <c r="Z367" s="12">
        <f t="shared" si="208"/>
        <v>9.8462129325380854</v>
      </c>
      <c r="AA367" s="12">
        <f t="shared" si="209"/>
        <v>566.43282371580688</v>
      </c>
      <c r="AB367" s="13">
        <f t="shared" si="210"/>
        <v>4570.7217497823249</v>
      </c>
      <c r="AC367" s="15">
        <f t="shared" si="195"/>
        <v>0</v>
      </c>
      <c r="AD367" s="3">
        <f t="shared" si="211"/>
        <v>-1.8712209600137006E-4</v>
      </c>
      <c r="AE367" s="12">
        <f t="shared" si="212"/>
        <v>0</v>
      </c>
      <c r="AF367" s="12">
        <f t="shared" si="213"/>
        <v>0</v>
      </c>
      <c r="AG367" s="12">
        <f t="shared" si="214"/>
        <v>0</v>
      </c>
      <c r="AH367" s="13">
        <f t="shared" si="196"/>
        <v>-0.11509747256837954</v>
      </c>
      <c r="AI367" s="14">
        <f t="shared" si="182"/>
        <v>-1.8712209600137006E-4</v>
      </c>
      <c r="AJ367" s="2">
        <f t="shared" si="197"/>
        <v>352</v>
      </c>
      <c r="AK367" s="12">
        <f t="shared" si="183"/>
        <v>-58.884389042303042</v>
      </c>
      <c r="AL367" s="12">
        <f t="shared" si="184"/>
        <v>-4.4703026837254907</v>
      </c>
      <c r="AM367" s="12">
        <f t="shared" si="185"/>
        <v>-54.414086358577492</v>
      </c>
      <c r="AN367" s="12">
        <f t="shared" si="186"/>
        <v>-453.07867216856266</v>
      </c>
      <c r="AO367" s="12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70"/>
    </row>
    <row r="368" spans="2:52" x14ac:dyDescent="0.45">
      <c r="B368" s="2">
        <v>353</v>
      </c>
      <c r="C368" s="12">
        <f t="shared" si="198"/>
        <v>674.56645396712031</v>
      </c>
      <c r="D368" s="12">
        <f t="shared" si="215"/>
        <v>13.340807795610097</v>
      </c>
      <c r="E368" s="12">
        <f t="shared" si="216"/>
        <v>661.22564617151022</v>
      </c>
      <c r="F368" s="12">
        <f t="shared" si="187"/>
        <v>4675.097472072528</v>
      </c>
      <c r="G368" s="1">
        <v>0</v>
      </c>
      <c r="H368" s="12">
        <f t="shared" si="199"/>
        <v>631.5070563360938</v>
      </c>
      <c r="I368" s="12">
        <f t="shared" si="200"/>
        <v>12.489228022836111</v>
      </c>
      <c r="J368" s="12">
        <f t="shared" si="201"/>
        <v>619.01782831325761</v>
      </c>
      <c r="K368" s="13">
        <f t="shared" si="188"/>
        <v>4376.6733808211866</v>
      </c>
      <c r="L368" s="15">
        <f t="shared" si="189"/>
        <v>0</v>
      </c>
      <c r="M368" s="3">
        <f t="shared" si="190"/>
        <v>-9.9310942190945187E-5</v>
      </c>
      <c r="N368" s="12">
        <f t="shared" si="191"/>
        <v>0</v>
      </c>
      <c r="O368" s="12">
        <f t="shared" si="202"/>
        <v>0</v>
      </c>
      <c r="P368" s="12">
        <f t="shared" si="203"/>
        <v>0</v>
      </c>
      <c r="Q368" s="13">
        <f t="shared" si="192"/>
        <v>-6.6908237930491055E-2</v>
      </c>
      <c r="R368" s="14">
        <f t="shared" si="181"/>
        <v>-9.9310942190945187E-5</v>
      </c>
      <c r="S368" s="2">
        <v>353</v>
      </c>
      <c r="T368" s="12">
        <f t="shared" si="204"/>
        <v>615.6820649248175</v>
      </c>
      <c r="U368" s="12">
        <f t="shared" si="205"/>
        <v>9.3595518549779957</v>
      </c>
      <c r="V368" s="12">
        <f t="shared" si="206"/>
        <v>606.32251306983937</v>
      </c>
      <c r="W368" s="12">
        <f t="shared" si="193"/>
        <v>4276.9219330056367</v>
      </c>
      <c r="X368" s="78">
        <f t="shared" si="194"/>
        <v>0</v>
      </c>
      <c r="Y368" s="12">
        <f t="shared" si="207"/>
        <v>576.27903664834503</v>
      </c>
      <c r="Z368" s="12">
        <f t="shared" si="208"/>
        <v>8.7605500204161224</v>
      </c>
      <c r="AA368" s="12">
        <f t="shared" si="209"/>
        <v>567.51848662792895</v>
      </c>
      <c r="AB368" s="13">
        <f t="shared" si="210"/>
        <v>4003.2032631543962</v>
      </c>
      <c r="AC368" s="15">
        <f t="shared" si="195"/>
        <v>0</v>
      </c>
      <c r="AD368" s="3">
        <f t="shared" si="211"/>
        <v>-1.8712209600137006E-4</v>
      </c>
      <c r="AE368" s="12">
        <f t="shared" si="212"/>
        <v>0</v>
      </c>
      <c r="AF368" s="12">
        <f t="shared" si="213"/>
        <v>0</v>
      </c>
      <c r="AG368" s="12">
        <f t="shared" si="214"/>
        <v>0</v>
      </c>
      <c r="AH368" s="13">
        <f t="shared" si="196"/>
        <v>-0.11509747256837954</v>
      </c>
      <c r="AI368" s="14">
        <f t="shared" si="182"/>
        <v>-1.8712209600137006E-4</v>
      </c>
      <c r="AJ368" s="2">
        <f t="shared" si="197"/>
        <v>353</v>
      </c>
      <c r="AK368" s="12">
        <f t="shared" si="183"/>
        <v>-58.884389042302814</v>
      </c>
      <c r="AL368" s="12">
        <f t="shared" si="184"/>
        <v>-3.9812559406321011</v>
      </c>
      <c r="AM368" s="12">
        <f t="shared" si="185"/>
        <v>-54.903133101670846</v>
      </c>
      <c r="AN368" s="12">
        <f t="shared" si="186"/>
        <v>-398.17553906689136</v>
      </c>
      <c r="AO368" s="12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70"/>
    </row>
    <row r="369" spans="2:52" x14ac:dyDescent="0.45">
      <c r="B369" s="2">
        <v>354</v>
      </c>
      <c r="C369" s="12">
        <f t="shared" si="198"/>
        <v>674.5664539671202</v>
      </c>
      <c r="D369" s="12">
        <f t="shared" si="215"/>
        <v>11.68774368018132</v>
      </c>
      <c r="E369" s="12">
        <f t="shared" si="216"/>
        <v>662.87871028693894</v>
      </c>
      <c r="F369" s="12">
        <f t="shared" si="187"/>
        <v>4012.2187617855889</v>
      </c>
      <c r="G369" s="1">
        <v>0</v>
      </c>
      <c r="H369" s="12">
        <f t="shared" si="199"/>
        <v>631.5070563360938</v>
      </c>
      <c r="I369" s="12">
        <f t="shared" si="200"/>
        <v>10.941683452052967</v>
      </c>
      <c r="J369" s="12">
        <f t="shared" si="201"/>
        <v>620.56537288404081</v>
      </c>
      <c r="K369" s="13">
        <f t="shared" si="188"/>
        <v>3756.1080079371459</v>
      </c>
      <c r="L369" s="15">
        <f t="shared" si="189"/>
        <v>0</v>
      </c>
      <c r="M369" s="3">
        <f t="shared" si="190"/>
        <v>-9.9310942190945187E-5</v>
      </c>
      <c r="N369" s="12">
        <f t="shared" si="191"/>
        <v>0</v>
      </c>
      <c r="O369" s="12">
        <f t="shared" si="202"/>
        <v>0</v>
      </c>
      <c r="P369" s="12">
        <f t="shared" si="203"/>
        <v>0</v>
      </c>
      <c r="Q369" s="13">
        <f t="shared" si="192"/>
        <v>-6.6908237930491055E-2</v>
      </c>
      <c r="R369" s="14">
        <f t="shared" si="181"/>
        <v>-9.9310942190945187E-5</v>
      </c>
      <c r="S369" s="2">
        <v>354</v>
      </c>
      <c r="T369" s="12">
        <f t="shared" si="204"/>
        <v>615.68206492481738</v>
      </c>
      <c r="U369" s="12">
        <f t="shared" si="205"/>
        <v>8.1974337049274695</v>
      </c>
      <c r="V369" s="12">
        <f t="shared" si="206"/>
        <v>607.48463121988993</v>
      </c>
      <c r="W369" s="12">
        <f t="shared" si="193"/>
        <v>3669.437301785747</v>
      </c>
      <c r="X369" s="78">
        <f t="shared" si="194"/>
        <v>0</v>
      </c>
      <c r="Y369" s="12">
        <f t="shared" si="207"/>
        <v>576.27903664834491</v>
      </c>
      <c r="Z369" s="12">
        <f t="shared" si="208"/>
        <v>7.6728062543792577</v>
      </c>
      <c r="AA369" s="12">
        <f t="shared" si="209"/>
        <v>568.6062303939658</v>
      </c>
      <c r="AB369" s="13">
        <f t="shared" si="210"/>
        <v>3434.5970327604305</v>
      </c>
      <c r="AC369" s="15">
        <f t="shared" si="195"/>
        <v>0</v>
      </c>
      <c r="AD369" s="3">
        <f t="shared" si="211"/>
        <v>-1.8712209600137006E-4</v>
      </c>
      <c r="AE369" s="12">
        <f t="shared" si="212"/>
        <v>0</v>
      </c>
      <c r="AF369" s="12">
        <f t="shared" si="213"/>
        <v>0</v>
      </c>
      <c r="AG369" s="12">
        <f t="shared" si="214"/>
        <v>0</v>
      </c>
      <c r="AH369" s="13">
        <f t="shared" si="196"/>
        <v>-0.11509747256837954</v>
      </c>
      <c r="AI369" s="14">
        <f t="shared" si="182"/>
        <v>-1.8712209600137006E-4</v>
      </c>
      <c r="AJ369" s="2">
        <f t="shared" si="197"/>
        <v>354</v>
      </c>
      <c r="AK369" s="12">
        <f t="shared" si="183"/>
        <v>-58.884389042302814</v>
      </c>
      <c r="AL369" s="12">
        <f t="shared" si="184"/>
        <v>-3.4903099752538509</v>
      </c>
      <c r="AM369" s="12">
        <f t="shared" si="185"/>
        <v>-55.394079067049006</v>
      </c>
      <c r="AN369" s="12">
        <f t="shared" si="186"/>
        <v>-342.7814599998419</v>
      </c>
      <c r="AO369" s="12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70"/>
    </row>
    <row r="370" spans="2:52" x14ac:dyDescent="0.45">
      <c r="B370" s="2">
        <v>355</v>
      </c>
      <c r="C370" s="12">
        <f t="shared" si="198"/>
        <v>674.5664539671202</v>
      </c>
      <c r="D370" s="12">
        <f t="shared" si="215"/>
        <v>10.030546904463973</v>
      </c>
      <c r="E370" s="12">
        <f t="shared" si="216"/>
        <v>664.53590706265618</v>
      </c>
      <c r="F370" s="12">
        <f t="shared" si="187"/>
        <v>3347.6828547229325</v>
      </c>
      <c r="G370" s="1">
        <v>0</v>
      </c>
      <c r="H370" s="12">
        <f t="shared" si="199"/>
        <v>631.5070563360938</v>
      </c>
      <c r="I370" s="12">
        <f t="shared" si="200"/>
        <v>9.3902700198428644</v>
      </c>
      <c r="J370" s="12">
        <f t="shared" si="201"/>
        <v>622.11678631625091</v>
      </c>
      <c r="K370" s="13">
        <f t="shared" si="188"/>
        <v>3133.991221620895</v>
      </c>
      <c r="L370" s="15">
        <f t="shared" si="189"/>
        <v>0</v>
      </c>
      <c r="M370" s="3">
        <f t="shared" si="190"/>
        <v>-9.9310942190945187E-5</v>
      </c>
      <c r="N370" s="12">
        <f t="shared" si="191"/>
        <v>0</v>
      </c>
      <c r="O370" s="12">
        <f t="shared" si="202"/>
        <v>0</v>
      </c>
      <c r="P370" s="12">
        <f t="shared" si="203"/>
        <v>0</v>
      </c>
      <c r="Q370" s="13">
        <f t="shared" si="192"/>
        <v>-6.6908237930491055E-2</v>
      </c>
      <c r="R370" s="14">
        <f t="shared" si="181"/>
        <v>-9.9310942190945187E-5</v>
      </c>
      <c r="S370" s="2">
        <v>355</v>
      </c>
      <c r="T370" s="12">
        <f t="shared" si="204"/>
        <v>615.68206492481738</v>
      </c>
      <c r="U370" s="12">
        <f t="shared" si="205"/>
        <v>7.0330881617560141</v>
      </c>
      <c r="V370" s="12">
        <f t="shared" si="206"/>
        <v>608.64897676306134</v>
      </c>
      <c r="W370" s="12">
        <f t="shared" si="193"/>
        <v>3060.7883250226855</v>
      </c>
      <c r="X370" s="78">
        <f t="shared" si="194"/>
        <v>0</v>
      </c>
      <c r="Y370" s="12">
        <f t="shared" si="207"/>
        <v>576.27903664834491</v>
      </c>
      <c r="Z370" s="12">
        <f t="shared" si="208"/>
        <v>6.5829776461241583</v>
      </c>
      <c r="AA370" s="12">
        <f t="shared" si="209"/>
        <v>569.69605900222075</v>
      </c>
      <c r="AB370" s="13">
        <f t="shared" si="210"/>
        <v>2864.9009737582096</v>
      </c>
      <c r="AC370" s="15">
        <f t="shared" si="195"/>
        <v>0</v>
      </c>
      <c r="AD370" s="3">
        <f t="shared" si="211"/>
        <v>-1.8712209600137006E-4</v>
      </c>
      <c r="AE370" s="12">
        <f t="shared" si="212"/>
        <v>0</v>
      </c>
      <c r="AF370" s="12">
        <f t="shared" si="213"/>
        <v>0</v>
      </c>
      <c r="AG370" s="12">
        <f t="shared" si="214"/>
        <v>0</v>
      </c>
      <c r="AH370" s="13">
        <f t="shared" si="196"/>
        <v>-0.11509747256837954</v>
      </c>
      <c r="AI370" s="14">
        <f t="shared" si="182"/>
        <v>-1.8712209600137006E-4</v>
      </c>
      <c r="AJ370" s="2">
        <f t="shared" si="197"/>
        <v>355</v>
      </c>
      <c r="AK370" s="12">
        <f t="shared" si="183"/>
        <v>-58.884389042302814</v>
      </c>
      <c r="AL370" s="12">
        <f t="shared" si="184"/>
        <v>-2.9974587427079591</v>
      </c>
      <c r="AM370" s="12">
        <f t="shared" si="185"/>
        <v>-55.886930299594837</v>
      </c>
      <c r="AN370" s="12">
        <f t="shared" si="186"/>
        <v>-286.89452970024695</v>
      </c>
      <c r="AO370" s="12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70"/>
    </row>
    <row r="371" spans="2:52" x14ac:dyDescent="0.45">
      <c r="B371" s="2">
        <v>356</v>
      </c>
      <c r="C371" s="12">
        <f t="shared" si="198"/>
        <v>674.5664539671202</v>
      </c>
      <c r="D371" s="12">
        <f t="shared" si="215"/>
        <v>8.3692071368073311</v>
      </c>
      <c r="E371" s="12">
        <f t="shared" si="216"/>
        <v>666.19724683031279</v>
      </c>
      <c r="F371" s="12">
        <f t="shared" si="187"/>
        <v>2681.4856078926196</v>
      </c>
      <c r="G371" s="1">
        <v>0</v>
      </c>
      <c r="H371" s="12">
        <f t="shared" si="199"/>
        <v>631.5070563360938</v>
      </c>
      <c r="I371" s="12">
        <f t="shared" si="200"/>
        <v>7.8349780540522378</v>
      </c>
      <c r="J371" s="12">
        <f t="shared" si="201"/>
        <v>623.67207828204153</v>
      </c>
      <c r="K371" s="13">
        <f t="shared" si="188"/>
        <v>2510.3191433388533</v>
      </c>
      <c r="L371" s="15">
        <f t="shared" si="189"/>
        <v>0</v>
      </c>
      <c r="M371" s="3">
        <f t="shared" si="190"/>
        <v>-9.9310942190945187E-5</v>
      </c>
      <c r="N371" s="12">
        <f t="shared" si="191"/>
        <v>0</v>
      </c>
      <c r="O371" s="12">
        <f t="shared" si="202"/>
        <v>0</v>
      </c>
      <c r="P371" s="12">
        <f t="shared" si="203"/>
        <v>0</v>
      </c>
      <c r="Q371" s="13">
        <f t="shared" si="192"/>
        <v>-6.6908237930491055E-2</v>
      </c>
      <c r="R371" s="14">
        <f t="shared" si="181"/>
        <v>-9.9310942190945187E-5</v>
      </c>
      <c r="S371" s="2">
        <v>356</v>
      </c>
      <c r="T371" s="12">
        <f t="shared" si="204"/>
        <v>615.6820649248175</v>
      </c>
      <c r="U371" s="12">
        <f t="shared" si="205"/>
        <v>5.8665109562934799</v>
      </c>
      <c r="V371" s="12">
        <f t="shared" si="206"/>
        <v>609.815553968524</v>
      </c>
      <c r="W371" s="12">
        <f t="shared" si="193"/>
        <v>2450.9727710541615</v>
      </c>
      <c r="X371" s="78">
        <f t="shared" si="194"/>
        <v>0</v>
      </c>
      <c r="Y371" s="12">
        <f t="shared" si="207"/>
        <v>576.27903664834503</v>
      </c>
      <c r="Z371" s="12">
        <f t="shared" si="208"/>
        <v>5.4910601997032344</v>
      </c>
      <c r="AA371" s="12">
        <f t="shared" si="209"/>
        <v>570.78797644864187</v>
      </c>
      <c r="AB371" s="13">
        <f t="shared" si="210"/>
        <v>2294.1129973095676</v>
      </c>
      <c r="AC371" s="15">
        <f t="shared" si="195"/>
        <v>0</v>
      </c>
      <c r="AD371" s="3">
        <f t="shared" si="211"/>
        <v>-1.8712209600137006E-4</v>
      </c>
      <c r="AE371" s="12">
        <f t="shared" si="212"/>
        <v>0</v>
      </c>
      <c r="AF371" s="12">
        <f t="shared" si="213"/>
        <v>0</v>
      </c>
      <c r="AG371" s="12">
        <f t="shared" si="214"/>
        <v>0</v>
      </c>
      <c r="AH371" s="13">
        <f t="shared" si="196"/>
        <v>-0.11509747256837954</v>
      </c>
      <c r="AI371" s="14">
        <f t="shared" si="182"/>
        <v>-1.8712209600137006E-4</v>
      </c>
      <c r="AJ371" s="2">
        <f t="shared" si="197"/>
        <v>356</v>
      </c>
      <c r="AK371" s="12">
        <f t="shared" si="183"/>
        <v>-58.884389042302701</v>
      </c>
      <c r="AL371" s="12">
        <f t="shared" si="184"/>
        <v>-2.5026961805138512</v>
      </c>
      <c r="AM371" s="12">
        <f t="shared" si="185"/>
        <v>-56.381692861788792</v>
      </c>
      <c r="AN371" s="12">
        <f t="shared" si="186"/>
        <v>-230.51283683845804</v>
      </c>
      <c r="AO371" s="12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70"/>
    </row>
    <row r="372" spans="2:52" x14ac:dyDescent="0.45">
      <c r="B372" s="2">
        <v>357</v>
      </c>
      <c r="C372" s="12">
        <f t="shared" si="198"/>
        <v>674.5664539671202</v>
      </c>
      <c r="D372" s="12">
        <f t="shared" si="215"/>
        <v>6.7037140197315495</v>
      </c>
      <c r="E372" s="12">
        <f t="shared" si="216"/>
        <v>667.8627399473886</v>
      </c>
      <c r="F372" s="12">
        <f t="shared" si="187"/>
        <v>2013.6228679452311</v>
      </c>
      <c r="G372" s="1">
        <v>0</v>
      </c>
      <c r="H372" s="12">
        <f t="shared" si="199"/>
        <v>631.5070563360938</v>
      </c>
      <c r="I372" s="12">
        <f t="shared" si="200"/>
        <v>6.2757978583471337</v>
      </c>
      <c r="J372" s="12">
        <f t="shared" si="201"/>
        <v>625.23125847774668</v>
      </c>
      <c r="K372" s="13">
        <f t="shared" si="188"/>
        <v>1885.0878848611067</v>
      </c>
      <c r="L372" s="15">
        <f t="shared" si="189"/>
        <v>0</v>
      </c>
      <c r="M372" s="3">
        <f t="shared" si="190"/>
        <v>-9.9310942190945187E-5</v>
      </c>
      <c r="N372" s="12">
        <f t="shared" si="191"/>
        <v>0</v>
      </c>
      <c r="O372" s="12">
        <f t="shared" si="202"/>
        <v>0</v>
      </c>
      <c r="P372" s="12">
        <f t="shared" si="203"/>
        <v>0</v>
      </c>
      <c r="Q372" s="13">
        <f t="shared" si="192"/>
        <v>-6.6908237930491055E-2</v>
      </c>
      <c r="R372" s="14">
        <f t="shared" si="181"/>
        <v>-9.9310942190945187E-5</v>
      </c>
      <c r="S372" s="2">
        <v>357</v>
      </c>
      <c r="T372" s="12">
        <f t="shared" si="204"/>
        <v>615.6820649248175</v>
      </c>
      <c r="U372" s="12">
        <f t="shared" si="205"/>
        <v>4.697697811187143</v>
      </c>
      <c r="V372" s="12">
        <f t="shared" si="206"/>
        <v>610.98436711363024</v>
      </c>
      <c r="W372" s="12">
        <f t="shared" si="193"/>
        <v>1839.9884039405313</v>
      </c>
      <c r="X372" s="78">
        <f t="shared" si="194"/>
        <v>0</v>
      </c>
      <c r="Y372" s="12">
        <f t="shared" si="207"/>
        <v>576.27903664834491</v>
      </c>
      <c r="Z372" s="12">
        <f t="shared" si="208"/>
        <v>4.3970499115100043</v>
      </c>
      <c r="AA372" s="12">
        <f t="shared" si="209"/>
        <v>571.88198673683496</v>
      </c>
      <c r="AB372" s="13">
        <f t="shared" si="210"/>
        <v>1722.2310105727327</v>
      </c>
      <c r="AC372" s="15">
        <f t="shared" si="195"/>
        <v>0</v>
      </c>
      <c r="AD372" s="3">
        <f t="shared" si="211"/>
        <v>-1.8712209600137006E-4</v>
      </c>
      <c r="AE372" s="12">
        <f t="shared" si="212"/>
        <v>0</v>
      </c>
      <c r="AF372" s="12">
        <f t="shared" si="213"/>
        <v>0</v>
      </c>
      <c r="AG372" s="12">
        <f t="shared" si="214"/>
        <v>0</v>
      </c>
      <c r="AH372" s="13">
        <f t="shared" si="196"/>
        <v>-0.11509747256837954</v>
      </c>
      <c r="AI372" s="14">
        <f t="shared" si="182"/>
        <v>-1.8712209600137006E-4</v>
      </c>
      <c r="AJ372" s="2">
        <f t="shared" si="197"/>
        <v>357</v>
      </c>
      <c r="AK372" s="12">
        <f t="shared" si="183"/>
        <v>-58.884389042302701</v>
      </c>
      <c r="AL372" s="12">
        <f t="shared" si="184"/>
        <v>-2.0060162085444064</v>
      </c>
      <c r="AM372" s="12">
        <f t="shared" si="185"/>
        <v>-56.878372833758363</v>
      </c>
      <c r="AN372" s="12">
        <f t="shared" si="186"/>
        <v>-173.63446400469979</v>
      </c>
      <c r="AO372" s="12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70"/>
    </row>
    <row r="373" spans="2:52" x14ac:dyDescent="0.45">
      <c r="B373" s="2">
        <v>358</v>
      </c>
      <c r="C373" s="12">
        <f t="shared" si="198"/>
        <v>674.5664539671202</v>
      </c>
      <c r="D373" s="12">
        <f t="shared" si="215"/>
        <v>5.0340571698630772</v>
      </c>
      <c r="E373" s="12">
        <f t="shared" si="216"/>
        <v>669.53239679725709</v>
      </c>
      <c r="F373" s="12">
        <f t="shared" si="187"/>
        <v>1344.0904711479739</v>
      </c>
      <c r="G373" s="1">
        <v>0</v>
      </c>
      <c r="H373" s="12">
        <f t="shared" si="199"/>
        <v>631.5070563360938</v>
      </c>
      <c r="I373" s="12">
        <f t="shared" si="200"/>
        <v>4.7127197121527669</v>
      </c>
      <c r="J373" s="12">
        <f t="shared" si="201"/>
        <v>626.79433662394104</v>
      </c>
      <c r="K373" s="13">
        <f t="shared" si="188"/>
        <v>1258.2935482371656</v>
      </c>
      <c r="L373" s="15">
        <f t="shared" si="189"/>
        <v>0</v>
      </c>
      <c r="M373" s="3">
        <f t="shared" si="190"/>
        <v>-9.9310942190945187E-5</v>
      </c>
      <c r="N373" s="12">
        <f t="shared" si="191"/>
        <v>0</v>
      </c>
      <c r="O373" s="12">
        <f t="shared" si="202"/>
        <v>0</v>
      </c>
      <c r="P373" s="12">
        <f t="shared" si="203"/>
        <v>0</v>
      </c>
      <c r="Q373" s="13">
        <f t="shared" si="192"/>
        <v>-6.6908237930491055E-2</v>
      </c>
      <c r="R373" s="14">
        <f t="shared" si="181"/>
        <v>-9.9310942190945187E-5</v>
      </c>
      <c r="S373" s="2">
        <v>358</v>
      </c>
      <c r="T373" s="12">
        <f t="shared" si="204"/>
        <v>615.6820649248175</v>
      </c>
      <c r="U373" s="12">
        <f t="shared" si="205"/>
        <v>3.5266444408860185</v>
      </c>
      <c r="V373" s="12">
        <f t="shared" si="206"/>
        <v>612.15542048393149</v>
      </c>
      <c r="W373" s="12">
        <f t="shared" si="193"/>
        <v>1227.8329834565998</v>
      </c>
      <c r="X373" s="78">
        <f t="shared" si="194"/>
        <v>0</v>
      </c>
      <c r="Y373" s="12">
        <f t="shared" si="207"/>
        <v>576.27903664834491</v>
      </c>
      <c r="Z373" s="12">
        <f t="shared" si="208"/>
        <v>3.3009427702644039</v>
      </c>
      <c r="AA373" s="12">
        <f t="shared" si="209"/>
        <v>572.97809387808047</v>
      </c>
      <c r="AB373" s="13">
        <f t="shared" si="210"/>
        <v>1149.2529166946522</v>
      </c>
      <c r="AC373" s="15">
        <f t="shared" si="195"/>
        <v>0</v>
      </c>
      <c r="AD373" s="3">
        <f t="shared" si="211"/>
        <v>-1.8712209600137006E-4</v>
      </c>
      <c r="AE373" s="12">
        <f t="shared" si="212"/>
        <v>0</v>
      </c>
      <c r="AF373" s="12">
        <f t="shared" si="213"/>
        <v>0</v>
      </c>
      <c r="AG373" s="12">
        <f t="shared" si="214"/>
        <v>0</v>
      </c>
      <c r="AH373" s="13">
        <f t="shared" si="196"/>
        <v>-0.11509747256837954</v>
      </c>
      <c r="AI373" s="14">
        <f t="shared" si="182"/>
        <v>-1.8712209600137006E-4</v>
      </c>
      <c r="AJ373" s="2">
        <f t="shared" si="197"/>
        <v>358</v>
      </c>
      <c r="AK373" s="12">
        <f t="shared" si="183"/>
        <v>-58.884389042302701</v>
      </c>
      <c r="AL373" s="12">
        <f t="shared" si="184"/>
        <v>-1.5074127289770587</v>
      </c>
      <c r="AM373" s="12">
        <f t="shared" si="185"/>
        <v>-57.376976313325599</v>
      </c>
      <c r="AN373" s="12">
        <f t="shared" si="186"/>
        <v>-116.25748769137408</v>
      </c>
      <c r="AO373" s="12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70"/>
    </row>
    <row r="374" spans="2:52" x14ac:dyDescent="0.45">
      <c r="B374" s="2">
        <v>359</v>
      </c>
      <c r="C374" s="12">
        <f t="shared" si="198"/>
        <v>674.56645396712031</v>
      </c>
      <c r="D374" s="12">
        <f t="shared" si="215"/>
        <v>3.3602261778699347</v>
      </c>
      <c r="E374" s="12">
        <f t="shared" si="216"/>
        <v>671.20622778925042</v>
      </c>
      <c r="F374" s="12">
        <f t="shared" si="187"/>
        <v>672.88424335872344</v>
      </c>
      <c r="G374" s="1">
        <v>0</v>
      </c>
      <c r="H374" s="12">
        <f t="shared" si="199"/>
        <v>631.50705633609391</v>
      </c>
      <c r="I374" s="12">
        <f t="shared" si="200"/>
        <v>3.1457338705929141</v>
      </c>
      <c r="J374" s="12">
        <f t="shared" si="201"/>
        <v>628.36132246550096</v>
      </c>
      <c r="K374" s="13">
        <f t="shared" si="188"/>
        <v>629.93222577166466</v>
      </c>
      <c r="L374" s="15">
        <f t="shared" si="189"/>
        <v>0</v>
      </c>
      <c r="M374" s="3">
        <f t="shared" si="190"/>
        <v>-9.9310942190945187E-5</v>
      </c>
      <c r="N374" s="12">
        <f t="shared" si="191"/>
        <v>0</v>
      </c>
      <c r="O374" s="12">
        <f t="shared" si="202"/>
        <v>0</v>
      </c>
      <c r="P374" s="12">
        <f t="shared" si="203"/>
        <v>0</v>
      </c>
      <c r="Q374" s="13">
        <f t="shared" si="192"/>
        <v>-6.6908237930491055E-2</v>
      </c>
      <c r="R374" s="14">
        <f t="shared" si="181"/>
        <v>-9.9310942190945187E-5</v>
      </c>
      <c r="S374" s="2">
        <v>359</v>
      </c>
      <c r="T374" s="12">
        <f t="shared" si="204"/>
        <v>615.68206492481738</v>
      </c>
      <c r="U374" s="12">
        <f t="shared" si="205"/>
        <v>2.3533465516251493</v>
      </c>
      <c r="V374" s="12">
        <f t="shared" si="206"/>
        <v>613.32871837319226</v>
      </c>
      <c r="W374" s="12">
        <f t="shared" si="193"/>
        <v>614.50426508340752</v>
      </c>
      <c r="X374" s="78">
        <f t="shared" si="194"/>
        <v>0</v>
      </c>
      <c r="Y374" s="12">
        <f t="shared" si="207"/>
        <v>576.27903664834491</v>
      </c>
      <c r="Z374" s="12">
        <f t="shared" si="208"/>
        <v>2.2027347569980833</v>
      </c>
      <c r="AA374" s="12">
        <f t="shared" si="209"/>
        <v>574.07630189134693</v>
      </c>
      <c r="AB374" s="13">
        <f t="shared" si="210"/>
        <v>575.17661480330526</v>
      </c>
      <c r="AC374" s="15">
        <f t="shared" si="195"/>
        <v>0</v>
      </c>
      <c r="AD374" s="3">
        <f t="shared" si="211"/>
        <v>-1.8712209600137006E-4</v>
      </c>
      <c r="AE374" s="12">
        <f t="shared" si="212"/>
        <v>0</v>
      </c>
      <c r="AF374" s="12">
        <f t="shared" si="213"/>
        <v>0</v>
      </c>
      <c r="AG374" s="12">
        <f t="shared" si="214"/>
        <v>0</v>
      </c>
      <c r="AH374" s="13">
        <f t="shared" si="196"/>
        <v>-0.11509747256837954</v>
      </c>
      <c r="AI374" s="14">
        <f t="shared" si="182"/>
        <v>-1.8712209600137006E-4</v>
      </c>
      <c r="AJ374" s="2">
        <f t="shared" si="197"/>
        <v>359</v>
      </c>
      <c r="AK374" s="12">
        <f t="shared" si="183"/>
        <v>-58.884389042302928</v>
      </c>
      <c r="AL374" s="12">
        <f t="shared" si="184"/>
        <v>-1.0068796262447854</v>
      </c>
      <c r="AM374" s="12">
        <f t="shared" si="185"/>
        <v>-57.87750941605816</v>
      </c>
      <c r="AN374" s="12">
        <f t="shared" si="186"/>
        <v>-58.379978275315921</v>
      </c>
      <c r="AO374" s="12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70"/>
    </row>
    <row r="375" spans="2:52" x14ac:dyDescent="0.45">
      <c r="B375" s="2">
        <v>360</v>
      </c>
      <c r="C375" s="12">
        <f t="shared" si="198"/>
        <v>674.5664539671202</v>
      </c>
      <c r="D375" s="12">
        <f t="shared" si="215"/>
        <v>1.6822106083968087</v>
      </c>
      <c r="E375" s="12">
        <f t="shared" si="216"/>
        <v>672.88424335872344</v>
      </c>
      <c r="F375" s="12">
        <f t="shared" si="187"/>
        <v>0</v>
      </c>
      <c r="G375" s="1">
        <v>0</v>
      </c>
      <c r="H375" s="12">
        <f t="shared" si="199"/>
        <v>631.5070563360938</v>
      </c>
      <c r="I375" s="12">
        <f t="shared" si="200"/>
        <v>1.5748305644291616</v>
      </c>
      <c r="J375" s="12">
        <f t="shared" si="201"/>
        <v>629.93222577166466</v>
      </c>
      <c r="K375" s="13">
        <f t="shared" si="188"/>
        <v>0</v>
      </c>
      <c r="L375" s="15">
        <f t="shared" si="189"/>
        <v>0</v>
      </c>
      <c r="M375" s="3">
        <f t="shared" si="190"/>
        <v>-9.9310942190945187E-5</v>
      </c>
      <c r="N375" s="12">
        <f t="shared" si="191"/>
        <v>0</v>
      </c>
      <c r="O375" s="12">
        <f t="shared" si="202"/>
        <v>0</v>
      </c>
      <c r="P375" s="12">
        <f t="shared" si="203"/>
        <v>0</v>
      </c>
      <c r="Q375" s="13">
        <f t="shared" si="192"/>
        <v>-6.6908237930491055E-2</v>
      </c>
      <c r="R375" s="14">
        <f t="shared" si="181"/>
        <v>-9.9310942190945187E-5</v>
      </c>
      <c r="S375" s="2">
        <v>360</v>
      </c>
      <c r="T375" s="12">
        <f t="shared" ref="T375" si="217">IF(ISERROR(-PMT($E$3/12,$D$3-S374,W374)),0,-PMT($E$3/12,$D$3-S374,W374))</f>
        <v>616.04052574611603</v>
      </c>
      <c r="U375" s="12">
        <f t="shared" ref="U375" si="218">IF(ISERROR(-IPMT($E$3/12,S375-S374,$D$3-S374,W374)),0,-IPMT($E$3/12,S375-S374,$D$3-S374,W374))</f>
        <v>1.5362606627085189</v>
      </c>
      <c r="V375" s="12">
        <f t="shared" ref="V375" si="219">IF(ISERROR(-PPMT($E$3/12,S375-S374,$D$3-S374,W374)),0,-PPMT($E$3/12,S375-S374,$D$3-S374,W374))</f>
        <v>614.5042650834074</v>
      </c>
      <c r="W375" s="12">
        <f t="shared" si="193"/>
        <v>0</v>
      </c>
      <c r="X375" s="78">
        <f t="shared" si="194"/>
        <v>0</v>
      </c>
      <c r="Y375" s="12">
        <f t="shared" ref="Y375" si="220">IF(ISERROR(-PMT($E$3/12,$D$3-S374,AB374)),0,-PMT($E$3/12,$D$3-S374,AB374))</f>
        <v>576.61455634031347</v>
      </c>
      <c r="Z375" s="12">
        <f t="shared" ref="Z375" si="221">IF(ISERROR(-IPMT($E$3/12,S375-S374,$D$3-S374,AB374)),0,-IPMT($E$3/12,S375-S374,$D$3-S374,AB374))</f>
        <v>1.4379415370082631</v>
      </c>
      <c r="AA375" s="12">
        <f t="shared" ref="AA375" si="222">IF(ISERROR(-PPMT($E$3/12,S375-S374,$D$3-S374,AB374)),0,-PPMT($E$3/12,S375-S374,$D$3-S374,AB374))</f>
        <v>575.17661480330526</v>
      </c>
      <c r="AB375" s="13">
        <f t="shared" si="210"/>
        <v>0</v>
      </c>
      <c r="AC375" s="15">
        <f t="shared" si="195"/>
        <v>0</v>
      </c>
      <c r="AD375" s="3">
        <f t="shared" ref="AD375" si="223">+(IF(ISERROR(NPER($E$3/12,-T375,AH374)),0,NPER($E$3/12,-T375,AH374)))</f>
        <v>-1.8706765672453062E-4</v>
      </c>
      <c r="AE375" s="12">
        <f t="shared" si="212"/>
        <v>0</v>
      </c>
      <c r="AF375" s="12">
        <f t="shared" ref="AF375" si="224">IF(ISERROR(-IPMT($E$3/12,S375-S374,AD375,AH374)),0,-IPMT($E$3/12,S375-S374,$D$3-S374,AH374))*AI375</f>
        <v>0</v>
      </c>
      <c r="AG375" s="12">
        <f t="shared" ref="AG375" si="225">IF(ISERROR(-PPMT($E$3/12,S375-S374,AD375,AH374)),0,-PPMT($E$3/12,S375-S374,AD375,AH374))*AI375</f>
        <v>0</v>
      </c>
      <c r="AH375" s="13">
        <f t="shared" si="196"/>
        <v>-0.11509747256837954</v>
      </c>
      <c r="AI375" s="14">
        <f t="shared" si="182"/>
        <v>-1.8706765672453062E-4</v>
      </c>
      <c r="AJ375" s="2">
        <f t="shared" si="197"/>
        <v>360</v>
      </c>
      <c r="AK375" s="12">
        <f t="shared" si="183"/>
        <v>-58.525928221004165</v>
      </c>
      <c r="AL375" s="12">
        <f t="shared" si="184"/>
        <v>-0.14594994568828978</v>
      </c>
      <c r="AM375" s="12">
        <f t="shared" si="185"/>
        <v>-58.379978275316034</v>
      </c>
      <c r="AN375" s="12">
        <f t="shared" si="186"/>
        <v>0</v>
      </c>
      <c r="AO375" s="12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70"/>
    </row>
  </sheetData>
  <mergeCells count="7">
    <mergeCell ref="AJ13:AN13"/>
    <mergeCell ref="AC13:AI13"/>
    <mergeCell ref="B13:F13"/>
    <mergeCell ref="G13:K13"/>
    <mergeCell ref="L13:R13"/>
    <mergeCell ref="S13:W13"/>
    <mergeCell ref="X13:AB13"/>
  </mergeCells>
  <pageMargins left="0.7" right="0.7" top="0.75" bottom="0.75" header="0.3" footer="0.3"/>
  <pageSetup paperSize="9" orientation="portrait" r:id="rId1"/>
  <ignoredErrors>
    <ignoredError sqref="K15 F15" formula="1"/>
    <ignoredError sqref="X16:X375 S3:T3 B3:C3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7E3B39-2503-4F79-B09D-11F5D8AED73A}">
          <x14:formula1>
            <xm:f>Datos!$C$1:$C$6</xm:f>
          </x14:formula1>
          <xm:sqref>U3 D3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8283-1DFB-4F5D-AA19-12F87545D734}">
  <dimension ref="B1:D47"/>
  <sheetViews>
    <sheetView showGridLines="0" zoomScale="70" zoomScaleNormal="70" workbookViewId="0"/>
  </sheetViews>
  <sheetFormatPr baseColWidth="10" defaultColWidth="11.3984375" defaultRowHeight="14.25" x14ac:dyDescent="0.45"/>
  <cols>
    <col min="1" max="1" width="81.3984375" customWidth="1"/>
    <col min="2" max="2" width="21.86328125" bestFit="1" customWidth="1"/>
    <col min="3" max="3" width="9" customWidth="1"/>
    <col min="4" max="4" width="131.265625" bestFit="1" customWidth="1"/>
  </cols>
  <sheetData>
    <row r="1" spans="2:4" x14ac:dyDescent="0.45">
      <c r="B1" s="34" t="s">
        <v>31</v>
      </c>
      <c r="C1" s="34" t="s">
        <v>47</v>
      </c>
      <c r="D1" s="34" t="s">
        <v>48</v>
      </c>
    </row>
    <row r="2" spans="2:4" x14ac:dyDescent="0.45">
      <c r="B2" s="29" t="s">
        <v>32</v>
      </c>
      <c r="C2" s="28">
        <v>7.0000000000000007E-2</v>
      </c>
      <c r="D2" s="29" t="s">
        <v>49</v>
      </c>
    </row>
    <row r="3" spans="2:4" x14ac:dyDescent="0.45">
      <c r="B3" s="29" t="s">
        <v>32</v>
      </c>
      <c r="C3" s="28">
        <v>0.06</v>
      </c>
      <c r="D3" s="29" t="s">
        <v>50</v>
      </c>
    </row>
    <row r="4" spans="2:4" x14ac:dyDescent="0.45">
      <c r="B4" s="29" t="s">
        <v>32</v>
      </c>
      <c r="C4" s="30">
        <v>3.5000000000000003E-2</v>
      </c>
      <c r="D4" s="29" t="s">
        <v>51</v>
      </c>
    </row>
    <row r="5" spans="2:4" x14ac:dyDescent="0.45">
      <c r="B5" s="29" t="s">
        <v>33</v>
      </c>
      <c r="C5" s="28">
        <v>0.08</v>
      </c>
      <c r="D5" s="29" t="s">
        <v>52</v>
      </c>
    </row>
    <row r="6" spans="2:4" x14ac:dyDescent="0.45">
      <c r="B6" s="29" t="s">
        <v>33</v>
      </c>
      <c r="C6" s="28">
        <v>0.1</v>
      </c>
      <c r="D6" s="29" t="s">
        <v>53</v>
      </c>
    </row>
    <row r="7" spans="2:4" x14ac:dyDescent="0.45">
      <c r="B7" s="29" t="s">
        <v>34</v>
      </c>
      <c r="C7" s="28">
        <v>0.08</v>
      </c>
      <c r="D7" s="29" t="s">
        <v>54</v>
      </c>
    </row>
    <row r="8" spans="2:4" x14ac:dyDescent="0.45">
      <c r="B8" s="29" t="s">
        <v>34</v>
      </c>
      <c r="C8" s="28">
        <v>0.03</v>
      </c>
      <c r="D8" s="29" t="s">
        <v>55</v>
      </c>
    </row>
    <row r="9" spans="2:4" x14ac:dyDescent="0.45">
      <c r="B9" s="29" t="s">
        <v>35</v>
      </c>
      <c r="C9" s="28">
        <v>0.08</v>
      </c>
      <c r="D9" s="29" t="s">
        <v>56</v>
      </c>
    </row>
    <row r="10" spans="2:4" x14ac:dyDescent="0.45">
      <c r="B10" s="29" t="s">
        <v>35</v>
      </c>
      <c r="C10" s="28">
        <v>0.13</v>
      </c>
      <c r="D10" s="29" t="s">
        <v>57</v>
      </c>
    </row>
    <row r="11" spans="2:4" x14ac:dyDescent="0.45">
      <c r="B11" s="29" t="s">
        <v>35</v>
      </c>
      <c r="C11" s="28">
        <v>0.02</v>
      </c>
      <c r="D11" s="29" t="s">
        <v>58</v>
      </c>
    </row>
    <row r="12" spans="2:4" x14ac:dyDescent="0.45">
      <c r="B12" s="29" t="s">
        <v>36</v>
      </c>
      <c r="C12" s="30">
        <v>6.5000000000000002E-2</v>
      </c>
      <c r="D12" s="29" t="s">
        <v>49</v>
      </c>
    </row>
    <row r="13" spans="2:4" x14ac:dyDescent="0.45">
      <c r="B13" s="29" t="s">
        <v>36</v>
      </c>
      <c r="C13" s="28">
        <v>0.01</v>
      </c>
      <c r="D13" s="29" t="s">
        <v>59</v>
      </c>
    </row>
    <row r="14" spans="2:4" x14ac:dyDescent="0.45">
      <c r="B14" s="29" t="s">
        <v>36</v>
      </c>
      <c r="C14" s="28">
        <v>0</v>
      </c>
      <c r="D14" s="29" t="s">
        <v>60</v>
      </c>
    </row>
    <row r="15" spans="2:4" x14ac:dyDescent="0.45">
      <c r="B15" s="29" t="s">
        <v>37</v>
      </c>
      <c r="C15" s="28">
        <v>0.09</v>
      </c>
      <c r="D15" s="29" t="s">
        <v>49</v>
      </c>
    </row>
    <row r="16" spans="2:4" x14ac:dyDescent="0.45">
      <c r="B16" s="29" t="s">
        <v>37</v>
      </c>
      <c r="C16" s="28">
        <v>0.08</v>
      </c>
      <c r="D16" s="29" t="s">
        <v>61</v>
      </c>
    </row>
    <row r="17" spans="2:4" x14ac:dyDescent="0.45">
      <c r="B17" s="29" t="s">
        <v>38</v>
      </c>
      <c r="C17" s="28">
        <v>0.08</v>
      </c>
      <c r="D17" s="29" t="s">
        <v>49</v>
      </c>
    </row>
    <row r="18" spans="2:4" x14ac:dyDescent="0.45">
      <c r="B18" s="29" t="s">
        <v>38</v>
      </c>
      <c r="C18" s="28">
        <v>0.1</v>
      </c>
      <c r="D18" s="29" t="s">
        <v>53</v>
      </c>
    </row>
    <row r="19" spans="2:4" x14ac:dyDescent="0.45">
      <c r="B19" s="29" t="s">
        <v>38</v>
      </c>
      <c r="C19" s="28">
        <v>0.04</v>
      </c>
      <c r="D19" s="29" t="s">
        <v>62</v>
      </c>
    </row>
    <row r="20" spans="2:4" x14ac:dyDescent="0.45">
      <c r="B20" s="29" t="s">
        <v>39</v>
      </c>
      <c r="C20" s="28">
        <v>0.09</v>
      </c>
      <c r="D20" s="29" t="s">
        <v>49</v>
      </c>
    </row>
    <row r="21" spans="2:4" x14ac:dyDescent="0.45">
      <c r="B21" s="29" t="s">
        <v>39</v>
      </c>
      <c r="C21" s="28">
        <v>0.06</v>
      </c>
      <c r="D21" s="29" t="s">
        <v>63</v>
      </c>
    </row>
    <row r="22" spans="2:4" x14ac:dyDescent="0.45">
      <c r="B22" s="29" t="s">
        <v>39</v>
      </c>
      <c r="C22" s="28">
        <v>0.05</v>
      </c>
      <c r="D22" s="29" t="s">
        <v>64</v>
      </c>
    </row>
    <row r="23" spans="2:4" x14ac:dyDescent="0.45">
      <c r="B23" s="29" t="s">
        <v>40</v>
      </c>
      <c r="C23" s="28">
        <v>0.1</v>
      </c>
      <c r="D23" s="29" t="s">
        <v>49</v>
      </c>
    </row>
    <row r="24" spans="2:4" x14ac:dyDescent="0.45">
      <c r="B24" s="29" t="s">
        <v>40</v>
      </c>
      <c r="C24" s="28">
        <v>0.11</v>
      </c>
      <c r="D24" s="29" t="s">
        <v>65</v>
      </c>
    </row>
    <row r="25" spans="2:4" x14ac:dyDescent="0.45">
      <c r="B25" s="29" t="s">
        <v>40</v>
      </c>
      <c r="C25" s="28">
        <v>0.05</v>
      </c>
      <c r="D25" s="29" t="s">
        <v>66</v>
      </c>
    </row>
    <row r="26" spans="2:4" x14ac:dyDescent="0.45">
      <c r="B26" s="29" t="s">
        <v>41</v>
      </c>
      <c r="C26" s="28">
        <v>0.08</v>
      </c>
      <c r="D26" s="29" t="s">
        <v>49</v>
      </c>
    </row>
    <row r="27" spans="2:4" x14ac:dyDescent="0.45">
      <c r="B27" s="29" t="s">
        <v>41</v>
      </c>
      <c r="C27" s="28">
        <v>0.11</v>
      </c>
      <c r="D27" s="29" t="s">
        <v>53</v>
      </c>
    </row>
    <row r="28" spans="2:4" x14ac:dyDescent="0.45">
      <c r="B28" s="29" t="s">
        <v>41</v>
      </c>
      <c r="C28" s="28">
        <v>7.0000000000000007E-2</v>
      </c>
      <c r="D28" s="29" t="s">
        <v>67</v>
      </c>
    </row>
    <row r="29" spans="2:4" x14ac:dyDescent="0.45">
      <c r="B29" s="29" t="s">
        <v>41</v>
      </c>
      <c r="C29" s="28">
        <v>0.04</v>
      </c>
      <c r="D29" s="29" t="s">
        <v>60</v>
      </c>
    </row>
    <row r="30" spans="2:4" x14ac:dyDescent="0.45">
      <c r="B30" s="29" t="s">
        <v>42</v>
      </c>
      <c r="C30" s="28">
        <v>0.08</v>
      </c>
      <c r="D30" s="29" t="s">
        <v>49</v>
      </c>
    </row>
    <row r="31" spans="2:4" x14ac:dyDescent="0.45">
      <c r="B31" s="29" t="s">
        <v>42</v>
      </c>
      <c r="C31" s="28">
        <v>0.03</v>
      </c>
      <c r="D31" s="29" t="s">
        <v>68</v>
      </c>
    </row>
    <row r="32" spans="2:4" x14ac:dyDescent="0.45">
      <c r="B32" s="29" t="s">
        <v>43</v>
      </c>
      <c r="C32" s="28">
        <v>0.06</v>
      </c>
      <c r="D32" s="29" t="s">
        <v>49</v>
      </c>
    </row>
    <row r="33" spans="2:4" x14ac:dyDescent="0.45">
      <c r="B33" s="29" t="s">
        <v>43</v>
      </c>
      <c r="C33" s="28">
        <v>0.04</v>
      </c>
      <c r="D33" s="29" t="s">
        <v>69</v>
      </c>
    </row>
    <row r="34" spans="2:4" x14ac:dyDescent="0.45">
      <c r="B34" s="29" t="s">
        <v>44</v>
      </c>
      <c r="C34" s="28">
        <v>0.08</v>
      </c>
      <c r="D34" s="29" t="s">
        <v>49</v>
      </c>
    </row>
    <row r="35" spans="2:4" x14ac:dyDescent="0.45">
      <c r="B35" s="29" t="s">
        <v>44</v>
      </c>
      <c r="C35" s="28">
        <v>0.03</v>
      </c>
      <c r="D35" s="29" t="s">
        <v>70</v>
      </c>
    </row>
    <row r="36" spans="2:4" x14ac:dyDescent="0.45">
      <c r="B36" s="29" t="s">
        <v>45</v>
      </c>
      <c r="C36" s="28">
        <v>7.0000000000000007E-2</v>
      </c>
      <c r="D36" s="29" t="s">
        <v>49</v>
      </c>
    </row>
    <row r="37" spans="2:4" x14ac:dyDescent="0.45">
      <c r="B37" s="29" t="s">
        <v>45</v>
      </c>
      <c r="C37" s="28">
        <v>0.05</v>
      </c>
      <c r="D37" s="29" t="s">
        <v>71</v>
      </c>
    </row>
    <row r="38" spans="2:4" x14ac:dyDescent="0.45">
      <c r="B38" s="29" t="s">
        <v>46</v>
      </c>
      <c r="C38" s="28">
        <v>0.1</v>
      </c>
      <c r="D38" s="29" t="s">
        <v>49</v>
      </c>
    </row>
    <row r="39" spans="2:4" x14ac:dyDescent="0.45">
      <c r="B39" s="29" t="s">
        <v>46</v>
      </c>
      <c r="C39" s="28">
        <v>0.11</v>
      </c>
      <c r="D39" s="29" t="s">
        <v>53</v>
      </c>
    </row>
    <row r="40" spans="2:4" x14ac:dyDescent="0.45">
      <c r="B40" s="29" t="s">
        <v>46</v>
      </c>
      <c r="C40" s="28">
        <v>0.08</v>
      </c>
      <c r="D40" s="29" t="s">
        <v>72</v>
      </c>
    </row>
    <row r="41" spans="2:4" x14ac:dyDescent="0.45">
      <c r="B41" s="29" t="s">
        <v>46</v>
      </c>
      <c r="C41" s="28">
        <v>0.03</v>
      </c>
      <c r="D41" s="29" t="s">
        <v>73</v>
      </c>
    </row>
    <row r="42" spans="2:4" x14ac:dyDescent="0.45">
      <c r="B42" s="29" t="s">
        <v>74</v>
      </c>
      <c r="C42" s="28">
        <v>0.06</v>
      </c>
      <c r="D42" s="29" t="s">
        <v>75</v>
      </c>
    </row>
    <row r="43" spans="2:4" x14ac:dyDescent="0.45">
      <c r="B43" s="29" t="s">
        <v>74</v>
      </c>
      <c r="C43" s="28">
        <v>0.04</v>
      </c>
      <c r="D43" s="29" t="s">
        <v>76</v>
      </c>
    </row>
    <row r="44" spans="2:4" x14ac:dyDescent="0.45">
      <c r="B44" s="29" t="s">
        <v>77</v>
      </c>
      <c r="C44" s="28">
        <v>0.04</v>
      </c>
      <c r="D44" s="29" t="s">
        <v>78</v>
      </c>
    </row>
    <row r="45" spans="2:4" x14ac:dyDescent="0.45">
      <c r="B45" s="29" t="s">
        <v>77</v>
      </c>
      <c r="C45" s="30">
        <v>2.5000000000000001E-2</v>
      </c>
      <c r="D45" s="29" t="s">
        <v>79</v>
      </c>
    </row>
    <row r="46" spans="2:4" x14ac:dyDescent="0.45">
      <c r="B46" s="29"/>
      <c r="C46" s="30"/>
      <c r="D46" s="29"/>
    </row>
    <row r="47" spans="2:4" ht="50.25" customHeight="1" x14ac:dyDescent="0.45">
      <c r="B47" s="92" t="s">
        <v>80</v>
      </c>
      <c r="C47" s="92"/>
      <c r="D47" s="92"/>
    </row>
  </sheetData>
  <autoFilter ref="B1:D45" xr:uid="{1F568283-1DFB-4F5D-AA19-12F87545D734}"/>
  <mergeCells count="1">
    <mergeCell ref="B47:D4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5ECD-C7FE-440A-9008-B8258C9CD2CA}">
  <dimension ref="B1:D10"/>
  <sheetViews>
    <sheetView zoomScale="85" zoomScaleNormal="85" workbookViewId="0"/>
  </sheetViews>
  <sheetFormatPr baseColWidth="10" defaultRowHeight="14.25" x14ac:dyDescent="0.45"/>
  <cols>
    <col min="1" max="1" width="65.3984375" customWidth="1"/>
    <col min="2" max="2" width="24.1328125" customWidth="1"/>
    <col min="3" max="3" width="10.265625" customWidth="1"/>
    <col min="4" max="4" width="95.73046875" bestFit="1" customWidth="1"/>
  </cols>
  <sheetData>
    <row r="1" spans="2:4" x14ac:dyDescent="0.45">
      <c r="B1" s="26" t="s">
        <v>31</v>
      </c>
      <c r="C1" s="26" t="s">
        <v>81</v>
      </c>
      <c r="D1" s="26" t="s">
        <v>82</v>
      </c>
    </row>
    <row r="2" spans="2:4" x14ac:dyDescent="0.45">
      <c r="B2" s="93" t="s">
        <v>83</v>
      </c>
      <c r="C2" s="94">
        <v>0.1</v>
      </c>
      <c r="D2" s="29" t="s">
        <v>84</v>
      </c>
    </row>
    <row r="3" spans="2:4" x14ac:dyDescent="0.45">
      <c r="B3" s="93"/>
      <c r="C3" s="94"/>
      <c r="D3" s="29" t="s">
        <v>85</v>
      </c>
    </row>
    <row r="4" spans="2:4" x14ac:dyDescent="0.45">
      <c r="B4" s="27" t="s">
        <v>36</v>
      </c>
      <c r="C4" s="29" t="s">
        <v>86</v>
      </c>
      <c r="D4" s="29" t="s">
        <v>87</v>
      </c>
    </row>
    <row r="5" spans="2:4" x14ac:dyDescent="0.45">
      <c r="B5" s="27" t="s">
        <v>88</v>
      </c>
      <c r="C5" s="29" t="s">
        <v>86</v>
      </c>
      <c r="D5" s="29" t="s">
        <v>89</v>
      </c>
    </row>
    <row r="7" spans="2:4" x14ac:dyDescent="0.45">
      <c r="B7" s="31" t="s">
        <v>90</v>
      </c>
    </row>
    <row r="8" spans="2:4" x14ac:dyDescent="0.45">
      <c r="B8" s="32" t="s">
        <v>93</v>
      </c>
    </row>
    <row r="9" spans="2:4" x14ac:dyDescent="0.45">
      <c r="B9" t="s">
        <v>91</v>
      </c>
    </row>
    <row r="10" spans="2:4" x14ac:dyDescent="0.45">
      <c r="B10" t="s">
        <v>92</v>
      </c>
    </row>
  </sheetData>
  <mergeCells count="2">
    <mergeCell ref="B2:B3"/>
    <mergeCell ref="C2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8A4E-AA53-4936-8B0D-0B180152BD66}">
  <dimension ref="B1:D28"/>
  <sheetViews>
    <sheetView zoomScale="85" zoomScaleNormal="85" workbookViewId="0"/>
  </sheetViews>
  <sheetFormatPr baseColWidth="10" defaultRowHeight="14.25" x14ac:dyDescent="0.45"/>
  <cols>
    <col min="1" max="1" width="66.1328125" customWidth="1"/>
    <col min="2" max="2" width="25.3984375" customWidth="1"/>
    <col min="3" max="3" width="21.86328125" customWidth="1"/>
    <col min="4" max="4" width="191.3984375" bestFit="1" customWidth="1"/>
  </cols>
  <sheetData>
    <row r="1" spans="2:4" x14ac:dyDescent="0.45">
      <c r="B1" s="26" t="s">
        <v>31</v>
      </c>
      <c r="C1" s="26" t="s">
        <v>94</v>
      </c>
      <c r="D1" s="26" t="s">
        <v>95</v>
      </c>
    </row>
    <row r="2" spans="2:4" x14ac:dyDescent="0.45">
      <c r="B2" s="93" t="s">
        <v>32</v>
      </c>
      <c r="C2" s="95">
        <v>1.2E-2</v>
      </c>
      <c r="D2" s="29" t="s">
        <v>96</v>
      </c>
    </row>
    <row r="3" spans="2:4" x14ac:dyDescent="0.45">
      <c r="B3" s="93"/>
      <c r="C3" s="95"/>
      <c r="D3" s="29" t="s">
        <v>97</v>
      </c>
    </row>
    <row r="4" spans="2:4" x14ac:dyDescent="0.45">
      <c r="B4" s="93"/>
      <c r="C4" s="95"/>
      <c r="D4" s="29" t="s">
        <v>98</v>
      </c>
    </row>
    <row r="5" spans="2:4" x14ac:dyDescent="0.45">
      <c r="B5" s="93" t="s">
        <v>33</v>
      </c>
      <c r="C5" s="95">
        <v>1.4999999999999999E-2</v>
      </c>
      <c r="D5" s="29" t="s">
        <v>99</v>
      </c>
    </row>
    <row r="6" spans="2:4" x14ac:dyDescent="0.45">
      <c r="B6" s="93"/>
      <c r="C6" s="95"/>
      <c r="D6" s="29" t="s">
        <v>100</v>
      </c>
    </row>
    <row r="7" spans="2:4" x14ac:dyDescent="0.45">
      <c r="B7" s="93" t="s">
        <v>34</v>
      </c>
      <c r="C7" s="95">
        <v>1.2E-2</v>
      </c>
      <c r="D7" s="29" t="s">
        <v>101</v>
      </c>
    </row>
    <row r="8" spans="2:4" x14ac:dyDescent="0.45">
      <c r="B8" s="93"/>
      <c r="C8" s="95"/>
      <c r="D8" s="29" t="s">
        <v>102</v>
      </c>
    </row>
    <row r="9" spans="2:4" x14ac:dyDescent="0.45">
      <c r="B9" s="27" t="s">
        <v>35</v>
      </c>
      <c r="C9" s="30">
        <v>1.4999999999999999E-2</v>
      </c>
      <c r="D9" s="29" t="s">
        <v>103</v>
      </c>
    </row>
    <row r="10" spans="2:4" x14ac:dyDescent="0.45">
      <c r="B10" s="27" t="s">
        <v>36</v>
      </c>
      <c r="C10" s="28">
        <v>0.01</v>
      </c>
      <c r="D10" s="29" t="s">
        <v>104</v>
      </c>
    </row>
    <row r="11" spans="2:4" x14ac:dyDescent="0.45">
      <c r="B11" s="93" t="s">
        <v>37</v>
      </c>
      <c r="C11" s="95">
        <v>1.4999999999999999E-2</v>
      </c>
      <c r="D11" s="29" t="s">
        <v>105</v>
      </c>
    </row>
    <row r="12" spans="2:4" x14ac:dyDescent="0.45">
      <c r="B12" s="93"/>
      <c r="C12" s="95"/>
      <c r="D12" s="29" t="s">
        <v>106</v>
      </c>
    </row>
    <row r="13" spans="2:4" x14ac:dyDescent="0.45">
      <c r="B13" s="27" t="s">
        <v>39</v>
      </c>
      <c r="C13" s="30">
        <v>1.4999999999999999E-2</v>
      </c>
      <c r="D13" s="29" t="s">
        <v>107</v>
      </c>
    </row>
    <row r="14" spans="2:4" x14ac:dyDescent="0.45">
      <c r="B14" s="27" t="s">
        <v>38</v>
      </c>
      <c r="C14" s="30">
        <v>1.4999999999999999E-2</v>
      </c>
      <c r="D14" s="29" t="s">
        <v>107</v>
      </c>
    </row>
    <row r="15" spans="2:4" x14ac:dyDescent="0.45">
      <c r="B15" s="93" t="s">
        <v>40</v>
      </c>
      <c r="C15" s="95">
        <v>1.4999999999999999E-2</v>
      </c>
      <c r="D15" s="29" t="s">
        <v>108</v>
      </c>
    </row>
    <row r="16" spans="2:4" x14ac:dyDescent="0.45">
      <c r="B16" s="93"/>
      <c r="C16" s="95"/>
      <c r="D16" s="29" t="s">
        <v>109</v>
      </c>
    </row>
    <row r="17" spans="2:4" x14ac:dyDescent="0.45">
      <c r="B17" s="27" t="s">
        <v>46</v>
      </c>
      <c r="C17" s="30">
        <v>1.4999999999999999E-2</v>
      </c>
      <c r="D17" s="29" t="s">
        <v>110</v>
      </c>
    </row>
    <row r="18" spans="2:4" x14ac:dyDescent="0.45">
      <c r="B18" s="27" t="s">
        <v>41</v>
      </c>
      <c r="C18" s="30">
        <v>1.4999999999999999E-2</v>
      </c>
      <c r="D18" s="29" t="s">
        <v>111</v>
      </c>
    </row>
    <row r="19" spans="2:4" x14ac:dyDescent="0.45">
      <c r="B19" s="27" t="s">
        <v>42</v>
      </c>
      <c r="C19" s="30">
        <v>1.4999999999999999E-2</v>
      </c>
      <c r="D19" s="29" t="s">
        <v>112</v>
      </c>
    </row>
    <row r="20" spans="2:4" x14ac:dyDescent="0.45">
      <c r="B20" s="27" t="s">
        <v>43</v>
      </c>
      <c r="C20" s="30">
        <v>7.4999999999999997E-3</v>
      </c>
      <c r="D20" s="29" t="s">
        <v>113</v>
      </c>
    </row>
    <row r="21" spans="2:4" x14ac:dyDescent="0.45">
      <c r="B21" s="27" t="s">
        <v>44</v>
      </c>
      <c r="C21" s="30">
        <v>1.4999999999999999E-2</v>
      </c>
      <c r="D21" s="29" t="s">
        <v>114</v>
      </c>
    </row>
    <row r="22" spans="2:4" x14ac:dyDescent="0.45">
      <c r="B22" s="27" t="s">
        <v>45</v>
      </c>
      <c r="C22" s="28">
        <v>0.01</v>
      </c>
      <c r="D22" s="29" t="s">
        <v>112</v>
      </c>
    </row>
    <row r="23" spans="2:4" x14ac:dyDescent="0.45">
      <c r="B23" s="27" t="s">
        <v>74</v>
      </c>
      <c r="C23" s="30">
        <v>5.0000000000000001E-3</v>
      </c>
      <c r="D23" s="29" t="s">
        <v>115</v>
      </c>
    </row>
    <row r="24" spans="2:4" x14ac:dyDescent="0.45">
      <c r="B24" s="27" t="s">
        <v>77</v>
      </c>
      <c r="C24" s="28">
        <v>0</v>
      </c>
      <c r="D24" s="29" t="s">
        <v>116</v>
      </c>
    </row>
    <row r="25" spans="2:4" x14ac:dyDescent="0.45">
      <c r="B25" s="27" t="s">
        <v>117</v>
      </c>
      <c r="C25" s="30">
        <v>5.0000000000000001E-3</v>
      </c>
      <c r="D25" s="29" t="s">
        <v>118</v>
      </c>
    </row>
    <row r="26" spans="2:4" x14ac:dyDescent="0.45">
      <c r="B26" s="27" t="s">
        <v>119</v>
      </c>
      <c r="C26" s="30">
        <v>5.0000000000000001E-3</v>
      </c>
      <c r="D26" s="29" t="s">
        <v>118</v>
      </c>
    </row>
    <row r="28" spans="2:4" x14ac:dyDescent="0.45">
      <c r="B28" s="25" t="s">
        <v>120</v>
      </c>
    </row>
  </sheetData>
  <mergeCells count="10">
    <mergeCell ref="B11:B12"/>
    <mergeCell ref="C11:C12"/>
    <mergeCell ref="B15:B16"/>
    <mergeCell ref="C15:C16"/>
    <mergeCell ref="B2:B4"/>
    <mergeCell ref="C2:C4"/>
    <mergeCell ref="B5:B6"/>
    <mergeCell ref="C5:C6"/>
    <mergeCell ref="B7:B8"/>
    <mergeCell ref="C7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355D-087C-409A-A11F-E7DE8CA99AD9}">
  <dimension ref="A1:C17"/>
  <sheetViews>
    <sheetView workbookViewId="0">
      <selection activeCell="C7" sqref="C7"/>
    </sheetView>
  </sheetViews>
  <sheetFormatPr baseColWidth="10" defaultRowHeight="14.25" x14ac:dyDescent="0.45"/>
  <cols>
    <col min="1" max="1" width="22" bestFit="1" customWidth="1"/>
  </cols>
  <sheetData>
    <row r="1" spans="1:3" x14ac:dyDescent="0.45">
      <c r="A1" s="29" t="s">
        <v>32</v>
      </c>
      <c r="C1">
        <v>60</v>
      </c>
    </row>
    <row r="2" spans="1:3" x14ac:dyDescent="0.45">
      <c r="A2" s="29" t="s">
        <v>33</v>
      </c>
      <c r="C2">
        <v>120</v>
      </c>
    </row>
    <row r="3" spans="1:3" x14ac:dyDescent="0.45">
      <c r="A3" s="29" t="s">
        <v>34</v>
      </c>
      <c r="C3">
        <v>180</v>
      </c>
    </row>
    <row r="4" spans="1:3" x14ac:dyDescent="0.45">
      <c r="A4" s="29" t="s">
        <v>35</v>
      </c>
      <c r="C4">
        <v>240</v>
      </c>
    </row>
    <row r="5" spans="1:3" x14ac:dyDescent="0.45">
      <c r="A5" s="29" t="s">
        <v>36</v>
      </c>
      <c r="C5">
        <v>300</v>
      </c>
    </row>
    <row r="6" spans="1:3" x14ac:dyDescent="0.45">
      <c r="A6" s="29" t="s">
        <v>37</v>
      </c>
      <c r="C6">
        <v>360</v>
      </c>
    </row>
    <row r="7" spans="1:3" x14ac:dyDescent="0.45">
      <c r="A7" s="29" t="s">
        <v>38</v>
      </c>
    </row>
    <row r="8" spans="1:3" x14ac:dyDescent="0.45">
      <c r="A8" s="29" t="s">
        <v>39</v>
      </c>
    </row>
    <row r="9" spans="1:3" x14ac:dyDescent="0.45">
      <c r="A9" s="29" t="s">
        <v>40</v>
      </c>
    </row>
    <row r="10" spans="1:3" x14ac:dyDescent="0.45">
      <c r="A10" s="29" t="s">
        <v>41</v>
      </c>
    </row>
    <row r="11" spans="1:3" x14ac:dyDescent="0.45">
      <c r="A11" s="29" t="s">
        <v>42</v>
      </c>
    </row>
    <row r="12" spans="1:3" x14ac:dyDescent="0.45">
      <c r="A12" s="29" t="s">
        <v>43</v>
      </c>
    </row>
    <row r="13" spans="1:3" x14ac:dyDescent="0.45">
      <c r="A13" s="29" t="s">
        <v>44</v>
      </c>
    </row>
    <row r="14" spans="1:3" x14ac:dyDescent="0.45">
      <c r="A14" s="29" t="s">
        <v>45</v>
      </c>
    </row>
    <row r="15" spans="1:3" x14ac:dyDescent="0.45">
      <c r="A15" s="29" t="s">
        <v>46</v>
      </c>
    </row>
    <row r="16" spans="1:3" x14ac:dyDescent="0.45">
      <c r="A16" s="29" t="s">
        <v>74</v>
      </c>
    </row>
    <row r="17" spans="1:1" x14ac:dyDescent="0.45">
      <c r="A17" s="29" t="s">
        <v>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4 E A A B Q S w M E F A A C A A g A 6 7 K F W T y m G p + l A A A A 9 g A A A B I A H A B D b 2 5 m a W c v U G F j a 2 F n Z S 5 4 b W w g o h g A K K A U A A A A A A A A A A A A A A A A A A A A A A A A A A A A h Y 9 N D o I w G E S v Q r q n P 2 C i k o + y M O 4 k M S E x b p t a o R G K o c V y N x c e y S u I U d S d y 3 n z F j P 3 6 w 2 y o a m D i + q s b k 2 K G K Y o U E a 2 B 2 3 K F P X u G C 5 Q x m E r 5 E m U K h h l Y 5 P B H l J U O X d O C P H e Y x / j t i t J R C k j + 3 x T y E o 1 A n 1 k / V 8 O t b F O G K k Q h 9 1 r D I 8 w i 2 e Y z Z e Y A p k g 5 N p 8 h W j c + 2 x / I K z 6 2 v W d 4 s q G 6 w L I F I G 8 P / A H U E s D B B Q A A g A I A O u y h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r s o V Z t Y R A p V c B A A C F A g A A E w A c A E Z v c m 1 1 b G F z L 1 N l Y 3 R p b 2 4 x L m 0 g o h g A K K A U A A A A A A A A A A A A A A A A A A A A A A A A A A A A j V D d a s I w G L 0 v + A 6 h Y 9 C y U K p M B 5 N e i H V s N / v B 7 s q O E t N P D a T 5 J E k V J 3 u k X e w Z f L F F O n C D T Z e b f D k 5 O T n n G O B W o C L j Z m / 3 W 1 7 L M w u m o S R n / m i F s u a i U E U J s h j V u p i i L j i q I h U z 0 K C 4 Y B I M C T q h T x I i w b Y 8 4 t a D F n N Q D h m a V Z Q i r y t Q N r g R E q I h K u s O J v C H 1 / m z A W 3 y N e O L T Z 7 i W k l k p c n / + W v E z c o P 6 S Q F K S p h Q S c + 9 S k Z u s e V M k m P k p H i W A o 1 T 3 r d O G 5 T 8 l S j h b H d S E g O Y 3 S P C l 5 C 2 j h 3 m R V n U 3 h l J R q y 1 F j h S r h x H y 9 j U 0 d / 3 G M W b o G V z n z Q R K V k 8 o U P p B x z J p k 2 i d X 1 d + F M L J F w V k 2 F 0 z 7 o Z Z o p M 0 N d N c a z z R J M 8 K c N u t 3 6 g 9 0 H u q B 3 y v Y u o z 3 / j Z K t 7 3 r a v b u i S H A e H r m 9 I H F 0 1 T 1 K a E e d U 4 Q T C p 0 o j n 8 S 3 s K W J 9 T v V f Q / A V B L A Q I t A B Q A A g A I A O u y h V k 8 p h q f p Q A A A P Y A A A A S A A A A A A A A A A A A A A A A A A A A A A B D b 2 5 m a W c v U G F j a 2 F n Z S 5 4 b W x Q S w E C L Q A U A A I A C A D r s o V Z D 8 r p q 6 Q A A A D p A A A A E w A A A A A A A A A A A A A A A A D x A A A A W 0 N v b n R l b n R f V H l w Z X N d L n h t b F B L A Q I t A B Q A A g A I A O u y h V m 1 h E C l V w E A A I U C A A A T A A A A A A A A A A A A A A A A A O I B A A B G b 3 J t d W x h c y 9 T Z W N 0 a W 9 u M S 5 t U E s F B g A A A A A D A A M A w g A A A I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o O A A A A A A A A S A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2 b 2 x 1 Y 2 l f b l 9 k Z W x f R X V y X 2 J v c l 9 j b 2 5 f R G l m Z X J l b m N p Y W x l c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y N 2 U 3 Y m Q 2 L T E y O G I t N D E 1 O C 1 i Y z g 4 L W M 0 Z W F m O T Y 5 M T V k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d m 9 s d W N p X 2 5 f Z G V s X 0 V 1 c l 9 i b 3 J f Y 2 9 u X 0 R p Z m V y Z W 5 j a W F s Z X N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D V U M j E 6 M j I 6 M j M u M T k 5 M j U 2 N V o i I C 8 + P E V u d H J 5 I F R 5 c G U 9 I k Z p b G x D b 2 x 1 b W 5 U e X B l c y I g V m F s d W U 9 I n N B d 0 1 E Q X d N R C I g L z 4 8 R W 5 0 c n k g V H l w Z T 0 i R m l s b E N v b H V t b k 5 h b W V z I i B W Y W x 1 Z T 0 i c 1 s m c X V v d D t B w 7 F v J n F 1 b 3 Q 7 L C Z x d W 9 0 O 0 V 1 c s O t Y m 9 y I C g l K S Z x d W 9 0 O y w m c X V v d D t F d X L D r W J v c i A r I D A u N z U m c X V v d D s s J n F 1 b 3 Q 7 R X V y w 6 1 i b 3 I g K y A x L j I 1 J n F 1 b 3 Q 7 L C Z x d W 9 0 O 0 V 1 c s O t Y m 9 y I C s g M S 4 3 N S Z x d W 9 0 O y w m c X V v d D t F d X L D r W J v c i A r I D I u M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d m 9 s d W N p X 2 5 f Z G V s X 0 V 1 c l 9 i b 3 J f Y 2 9 u X 0 R p Z m V y Z W 5 j a W F s Z X M g K D I p L 0 F 1 d G 9 S Z W 1 v d m V k Q 2 9 s d W 1 u c z E u e 0 H D s W 8 s M H 0 m c X V v d D s s J n F 1 b 3 Q 7 U 2 V j d G l v b j E v R X Z v b H V j a V 9 u X 2 R l b F 9 F d X J f Y m 9 y X 2 N v b l 9 E a W Z l c m V u Y 2 l h b G V z I C g y K S 9 B d X R v U m V t b 3 Z l Z E N v b H V t b n M x L n t F d X L D r W J v c i A o J S k s M X 0 m c X V v d D s s J n F 1 b 3 Q 7 U 2 V j d G l v b j E v R X Z v b H V j a V 9 u X 2 R l b F 9 F d X J f Y m 9 y X 2 N v b l 9 E a W Z l c m V u Y 2 l h b G V z I C g y K S 9 B d X R v U m V t b 3 Z l Z E N v b H V t b n M x L n t F d X L D r W J v c i A r I D A u N z U s M n 0 m c X V v d D s s J n F 1 b 3 Q 7 U 2 V j d G l v b j E v R X Z v b H V j a V 9 u X 2 R l b F 9 F d X J f Y m 9 y X 2 N v b l 9 E a W Z l c m V u Y 2 l h b G V z I C g y K S 9 B d X R v U m V t b 3 Z l Z E N v b H V t b n M x L n t F d X L D r W J v c i A r I D E u M j U s M 3 0 m c X V v d D s s J n F 1 b 3 Q 7 U 2 V j d G l v b j E v R X Z v b H V j a V 9 u X 2 R l b F 9 F d X J f Y m 9 y X 2 N v b l 9 E a W Z l c m V u Y 2 l h b G V z I C g y K S 9 B d X R v U m V t b 3 Z l Z E N v b H V t b n M x L n t F d X L D r W J v c i A r I D E u N z U s N H 0 m c X V v d D s s J n F 1 b 3 Q 7 U 2 V j d G l v b j E v R X Z v b H V j a V 9 u X 2 R l b F 9 F d X J f Y m 9 y X 2 N v b l 9 E a W Z l c m V u Y 2 l h b G V z I C g y K S 9 B d X R v U m V t b 3 Z l Z E N v b H V t b n M x L n t F d X L D r W J v c i A r I D I u M D A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X Z v b H V j a V 9 u X 2 R l b F 9 F d X J f Y m 9 y X 2 N v b l 9 E a W Z l c m V u Y 2 l h b G V z I C g y K S 9 B d X R v U m V t b 3 Z l Z E N v b H V t b n M x L n t B w 7 F v L D B 9 J n F 1 b 3 Q 7 L C Z x d W 9 0 O 1 N l Y 3 R p b 2 4 x L 0 V 2 b 2 x 1 Y 2 l f b l 9 k Z W x f R X V y X 2 J v c l 9 j b 2 5 f R G l m Z X J l b m N p Y W x l c y A o M i k v Q X V 0 b 1 J l b W 9 2 Z W R D b 2 x 1 b W 5 z M S 5 7 R X V y w 6 1 i b 3 I g K C U p L D F 9 J n F 1 b 3 Q 7 L C Z x d W 9 0 O 1 N l Y 3 R p b 2 4 x L 0 V 2 b 2 x 1 Y 2 l f b l 9 k Z W x f R X V y X 2 J v c l 9 j b 2 5 f R G l m Z X J l b m N p Y W x l c y A o M i k v Q X V 0 b 1 J l b W 9 2 Z W R D b 2 x 1 b W 5 z M S 5 7 R X V y w 6 1 i b 3 I g K y A w L j c 1 L D J 9 J n F 1 b 3 Q 7 L C Z x d W 9 0 O 1 N l Y 3 R p b 2 4 x L 0 V 2 b 2 x 1 Y 2 l f b l 9 k Z W x f R X V y X 2 J v c l 9 j b 2 5 f R G l m Z X J l b m N p Y W x l c y A o M i k v Q X V 0 b 1 J l b W 9 2 Z W R D b 2 x 1 b W 5 z M S 5 7 R X V y w 6 1 i b 3 I g K y A x L j I 1 L D N 9 J n F 1 b 3 Q 7 L C Z x d W 9 0 O 1 N l Y 3 R p b 2 4 x L 0 V 2 b 2 x 1 Y 2 l f b l 9 k Z W x f R X V y X 2 J v c l 9 j b 2 5 f R G l m Z X J l b m N p Y W x l c y A o M i k v Q X V 0 b 1 J l b W 9 2 Z W R D b 2 x 1 b W 5 z M S 5 7 R X V y w 6 1 i b 3 I g K y A x L j c 1 L D R 9 J n F 1 b 3 Q 7 L C Z x d W 9 0 O 1 N l Y 3 R p b 2 4 x L 0 V 2 b 2 x 1 Y 2 l f b l 9 k Z W x f R X V y X 2 J v c l 9 j b 2 5 f R G l m Z X J l b m N p Y W x l c y A o M i k v Q X V 0 b 1 J l b W 9 2 Z W R D b 2 x 1 b W 5 z M S 5 7 R X V y w 6 1 i b 3 I g K y A y L j A w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d m 9 s d W N p X 2 5 f Z G V s X 0 V 1 c l 9 i b 3 J f Y 2 9 u X 0 R p Z m V y Z W 5 j a W F s Z X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Z v b H V j a V 9 u X 2 R l b F 9 F d X J f Y m 9 y X 2 N v b l 9 E a W Z l c m V u Y 2 l h b G V z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2 b 2 x 1 Y 2 l f b l 9 k Z W x f R X V y X 2 J v c l 9 j b 2 5 f R G l m Z X J l b m N p Y W x l c y U y M C g y K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H j q s 6 V L 5 E 2 c j l Z T A U p L g g A A A A A C A A A A A A A Q Z g A A A A E A A C A A A A C o Q D k C c 0 X a p h V u s m q G h G 9 o K 9 g I K T Y W x 0 d P M M P c + f M M + g A A A A A O g A A A A A I A A C A A A A B O I 5 w M 9 1 d b D O e i h n 2 I i 0 J b b u 2 r a m l e y F n F L T u N T e m j X V A A A A B 9 1 W f 3 p P w u w v y C L c F k b 8 X X R p Q p n c a m N V m 9 D j c c Z m v H 7 m v a f X 0 g F 3 F Z E W p R 3 b 5 W T h 9 o V h c Y i 2 v m 2 Z P J L J l 2 U F o 5 9 2 d A 9 h E J d M I M w Y F 1 H b N T 2 U A A A A B d q o 4 G L q h T C k d + F w 3 h G o K A Y f E 6 n p y o f i A A 8 3 / H / q K F 0 e y A y M a G I p h s 7 D n + a K u V Z q b e h / / O 7 V c L E y A i e K k 9 X M S V < / D a t a M a s h u p > 
</file>

<file path=customXml/itemProps1.xml><?xml version="1.0" encoding="utf-8"?>
<ds:datastoreItem xmlns:ds="http://schemas.openxmlformats.org/officeDocument/2006/customXml" ds:itemID="{D8A0F088-79D3-4C9E-AE74-A65F64CBC8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 Básicos</vt:lpstr>
      <vt:lpstr>Evolución Euribor</vt:lpstr>
      <vt:lpstr>Simulador Cuadro Amortización</vt:lpstr>
      <vt:lpstr>Impuestos-ITP</vt:lpstr>
      <vt:lpstr>Impuestos-IVA</vt:lpstr>
      <vt:lpstr>Impuestos_IAJD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Francisco Soria</dc:creator>
  <cp:lastModifiedBy>Luis Francisco Soria</cp:lastModifiedBy>
  <dcterms:created xsi:type="dcterms:W3CDTF">2024-08-12T15:17:50Z</dcterms:created>
  <dcterms:modified xsi:type="dcterms:W3CDTF">2024-12-08T22:26:29Z</dcterms:modified>
</cp:coreProperties>
</file>